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OBJAVA\2024\"/>
    </mc:Choice>
  </mc:AlternateContent>
  <xr:revisionPtr revIDLastSave="0" documentId="8_{259BD3E2-96D8-4ADF-8E10-8F802E2A274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7" l="1"/>
  <c r="G74" i="7"/>
  <c r="G44" i="7"/>
  <c r="G53" i="7"/>
  <c r="G54" i="7"/>
  <c r="F54" i="3"/>
  <c r="F48" i="3"/>
  <c r="I27" i="7"/>
  <c r="H60" i="7"/>
  <c r="H44" i="7" s="1"/>
  <c r="I60" i="7"/>
  <c r="I44" i="7" s="1"/>
  <c r="H23" i="7"/>
  <c r="H24" i="7"/>
  <c r="I24" i="7"/>
  <c r="I83" i="7"/>
  <c r="I84" i="7"/>
  <c r="H84" i="7"/>
  <c r="H83" i="7" s="1"/>
  <c r="G84" i="7"/>
  <c r="G83" i="7" s="1"/>
  <c r="G60" i="7"/>
  <c r="G24" i="7"/>
  <c r="G23" i="7" s="1"/>
  <c r="F87" i="7"/>
  <c r="F84" i="7"/>
  <c r="F83" i="7" s="1"/>
  <c r="F75" i="7"/>
  <c r="F24" i="7"/>
  <c r="F23" i="7" s="1"/>
  <c r="F70" i="7"/>
  <c r="F46" i="7"/>
  <c r="F45" i="7" s="1"/>
  <c r="F44" i="7" s="1"/>
  <c r="I23" i="7" l="1"/>
  <c r="G15" i="7" l="1"/>
  <c r="H15" i="7"/>
  <c r="I15" i="7"/>
  <c r="F29" i="7"/>
  <c r="F15" i="7"/>
  <c r="H74" i="7"/>
  <c r="H43" i="7" s="1"/>
  <c r="I74" i="7"/>
  <c r="I43" i="7" s="1"/>
  <c r="F74" i="7"/>
  <c r="F43" i="7" s="1"/>
  <c r="E76" i="7" l="1"/>
  <c r="E71" i="7"/>
  <c r="E54" i="7"/>
  <c r="E32" i="7"/>
  <c r="E20" i="7"/>
  <c r="E13" i="7"/>
  <c r="E9" i="7"/>
  <c r="E63" i="7"/>
  <c r="E15" i="7"/>
  <c r="E44" i="7"/>
  <c r="E43" i="7" s="1"/>
  <c r="E6" i="7"/>
  <c r="G17" i="7" l="1"/>
  <c r="H17" i="7"/>
  <c r="I17" i="7"/>
  <c r="G9" i="7"/>
  <c r="H9" i="7"/>
  <c r="I9" i="7"/>
  <c r="F17" i="7"/>
  <c r="F9" i="7"/>
  <c r="H8" i="7"/>
  <c r="H7" i="7" s="1"/>
  <c r="H6" i="7" s="1"/>
  <c r="I8" i="7"/>
  <c r="I7" i="7" s="1"/>
  <c r="I6" i="7" s="1"/>
  <c r="G8" i="7"/>
  <c r="G7" i="7" s="1"/>
  <c r="G6" i="7" s="1"/>
  <c r="F8" i="7"/>
  <c r="F7" i="7" s="1"/>
  <c r="G40" i="7"/>
  <c r="H40" i="7"/>
  <c r="I40" i="7"/>
  <c r="F40" i="7"/>
  <c r="G50" i="3"/>
  <c r="H50" i="3"/>
  <c r="I50" i="3"/>
  <c r="G45" i="3"/>
  <c r="H45" i="3"/>
  <c r="I45" i="3"/>
  <c r="G39" i="3"/>
  <c r="H39" i="3"/>
  <c r="I39" i="3"/>
  <c r="F50" i="3"/>
  <c r="F45" i="3"/>
  <c r="F39" i="3"/>
  <c r="F64" i="3"/>
  <c r="G64" i="3"/>
  <c r="H64" i="3"/>
  <c r="I64" i="3"/>
  <c r="F60" i="3"/>
  <c r="F53" i="3" s="1"/>
  <c r="G60" i="3"/>
  <c r="H60" i="3"/>
  <c r="I60" i="3"/>
  <c r="G54" i="3"/>
  <c r="G53" i="3" s="1"/>
  <c r="H54" i="3"/>
  <c r="H53" i="3" s="1"/>
  <c r="I54" i="3"/>
  <c r="F31" i="3"/>
  <c r="G31" i="3"/>
  <c r="H31" i="3"/>
  <c r="I31" i="3"/>
  <c r="E64" i="3"/>
  <c r="E60" i="3"/>
  <c r="E54" i="3"/>
  <c r="E53" i="3" s="1"/>
  <c r="E50" i="3"/>
  <c r="E48" i="3"/>
  <c r="E45" i="3"/>
  <c r="E39" i="3"/>
  <c r="E31" i="3"/>
  <c r="G8" i="1"/>
  <c r="H8" i="1"/>
  <c r="I8" i="1"/>
  <c r="J8" i="1"/>
  <c r="F19" i="3"/>
  <c r="G19" i="3"/>
  <c r="H19" i="3"/>
  <c r="I19" i="3"/>
  <c r="F17" i="3"/>
  <c r="G17" i="3"/>
  <c r="H17" i="3"/>
  <c r="I17" i="3"/>
  <c r="F15" i="3"/>
  <c r="G15" i="3"/>
  <c r="H15" i="3"/>
  <c r="I15" i="3"/>
  <c r="F11" i="3"/>
  <c r="G11" i="3"/>
  <c r="H11" i="3"/>
  <c r="I11" i="3"/>
  <c r="F23" i="3"/>
  <c r="G23" i="3"/>
  <c r="H23" i="3"/>
  <c r="I23" i="3"/>
  <c r="E23" i="3"/>
  <c r="E19" i="3"/>
  <c r="E17" i="3"/>
  <c r="E15" i="3"/>
  <c r="E11" i="3"/>
  <c r="E10" i="3" l="1"/>
  <c r="I53" i="3"/>
  <c r="E30" i="3"/>
  <c r="G30" i="3"/>
  <c r="F6" i="7"/>
  <c r="F93" i="7" s="1"/>
  <c r="F10" i="3"/>
  <c r="I10" i="3"/>
  <c r="G10" i="3"/>
  <c r="I30" i="3"/>
  <c r="F30" i="3"/>
  <c r="H10" i="3"/>
  <c r="H30" i="3"/>
  <c r="H32" i="7"/>
  <c r="H31" i="7" s="1"/>
  <c r="H30" i="7" s="1"/>
  <c r="H29" i="7" s="1"/>
  <c r="H93" i="7" s="1"/>
  <c r="I32" i="7"/>
  <c r="I31" i="7" s="1"/>
  <c r="I30" i="7" s="1"/>
  <c r="I29" i="7" s="1"/>
  <c r="I93" i="7" s="1"/>
  <c r="G32" i="7" l="1"/>
  <c r="G31" i="7" s="1"/>
  <c r="G30" i="7" s="1"/>
  <c r="G29" i="7" s="1"/>
  <c r="G93" i="7" s="1"/>
  <c r="F32" i="7"/>
  <c r="F11" i="1" l="1"/>
  <c r="F14" i="1" l="1"/>
  <c r="I11" i="1"/>
  <c r="J11" i="1"/>
  <c r="H11" i="1"/>
  <c r="G11" i="1"/>
</calcChain>
</file>

<file path=xl/sharedStrings.xml><?xml version="1.0" encoding="utf-8"?>
<sst xmlns="http://schemas.openxmlformats.org/spreadsheetml/2006/main" count="261" uniqueCount="126">
  <si>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</si>
  <si>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</si>
  <si>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</si>
  <si>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</si>
  <si>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</si>
  <si>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</si>
  <si>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</si>
  <si>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</si>
  <si>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</si>
  <si>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</si>
  <si>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</si>
  <si>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</si>
  <si>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</si>
  <si>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</si>
  <si>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</si>
  <si>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</si>
  <si>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</si>
  <si>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</si>
  <si>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</si>
  <si>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</si>
  <si>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</si>
  <si>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</si>
  <si>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</si>
  <si>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</si>
  <si>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</si>
  <si>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</si>
  <si>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</si>
  <si>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</si>
  <si>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</si>
  <si>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</si>
  <si>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</si>
  <si>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</si>
  <si>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</si>
  <si>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</si>
  <si>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</si>
  <si>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</si>
  <si>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</si>
  <si>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</si>
  <si>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</si>
  <si>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</si>
  <si>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</si>
  <si>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</si>
  <si>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</si>
  <si>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</si>
  <si>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</si>
  <si>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</si>
  <si>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</si>
  <si>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</si>
  <si>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</si>
  <si>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</si>
  <si>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</si>
  <si>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</si>
  <si>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</si>
  <si>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</si>
  <si>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</si>
  <si>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</si>
  <si>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</si>
  <si>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</si>
  <si>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</si>
  <si>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</si>
  <si>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Pomoći iz gradskog proračuna</t>
  </si>
  <si>
    <t>Prihodi po posebnim propisima</t>
  </si>
  <si>
    <t>Ostali prihod za posebne namjene</t>
  </si>
  <si>
    <t xml:space="preserve">Prihodi od prodaje i pruženih usluga </t>
  </si>
  <si>
    <t>Opći prihodi Domovi za starije</t>
  </si>
  <si>
    <t>10 Socijalna zaštita</t>
  </si>
  <si>
    <t>102 Starost</t>
  </si>
  <si>
    <t>Vlastiti prihod</t>
  </si>
  <si>
    <t>Pomoći iz državnog proračuna</t>
  </si>
  <si>
    <t>Pomoći iz gradskih proračuna</t>
  </si>
  <si>
    <t>Financijski rashodi</t>
  </si>
  <si>
    <t>Naknade građanima i kućanstvima</t>
  </si>
  <si>
    <t>Rashodi za dodatna ulaganja na nefinancijskoj imovini</t>
  </si>
  <si>
    <t>Izdaci za otplatu glavnice primljenih kredita</t>
  </si>
  <si>
    <t>Pomoći iz državnog proračuna-EU</t>
  </si>
  <si>
    <t>Potpore</t>
  </si>
  <si>
    <t>Ostale pomoći-potres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</si>
  <si>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</si>
  <si>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</si>
  <si>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</si>
  <si>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</si>
  <si>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</si>
  <si>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</si>
  <si>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</si>
  <si>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</si>
  <si>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</si>
  <si>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</si>
  <si>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</si>
  <si>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</si>
  <si>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</si>
  <si>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</si>
  <si>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</si>
  <si>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</si>
  <si>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</si>
  <si>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</si>
  <si>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</si>
  <si>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</si>
  <si>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</si>
  <si>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</si>
  <si>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</si>
  <si>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</si>
  <si>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Prihodi za posebne namjene</t>
  </si>
  <si>
    <t>Aktivnost A100006</t>
  </si>
  <si>
    <t>Projekt EU-Dnevni centar Novska</t>
  </si>
  <si>
    <t>Aktivnost A100005</t>
  </si>
  <si>
    <t>Projekt EU-Živimo s Alzheimerom</t>
  </si>
  <si>
    <t>Izvor financiranja 5.2.3</t>
  </si>
  <si>
    <t>Pomoći EU</t>
  </si>
  <si>
    <t>Pomoći temeljem prijenosa EU sredstava</t>
  </si>
  <si>
    <t>Izvor financiranja 5.2.2.</t>
  </si>
  <si>
    <t>Pomoći - PK - potres</t>
  </si>
  <si>
    <t>FINANCIJSKI PLAN PRORAČUNSKOG KORISNIKA JEDINICE LOKALNE I PODRUČNE (REGIONALNE) SAMOUPRAVE 
ZA 2024. I PROJEKCIJA ZA 2025. I 2026. GODINU</t>
  </si>
  <si>
    <t>Izvršenje 2022.**</t>
  </si>
  <si>
    <t>Plan 2023.**</t>
  </si>
  <si>
    <t>Plan za 2024.</t>
  </si>
  <si>
    <t>Projekcija 
za 2026.</t>
  </si>
  <si>
    <t>Izvršenje 2022.</t>
  </si>
  <si>
    <t>Plan 2023.</t>
  </si>
  <si>
    <t>AktivnostT100027</t>
  </si>
  <si>
    <t>Tekući projekt-Županijski kutak zd.</t>
  </si>
  <si>
    <t>Rashodi za nabavu nef. Oprema</t>
  </si>
  <si>
    <t>Izvor financiranja 5.2.26</t>
  </si>
  <si>
    <t>Ulaganja u objekte soc.skrbi-potres</t>
  </si>
  <si>
    <t xml:space="preserve">Poludnevni boravak-javni poziv                   </t>
  </si>
  <si>
    <t>5.2.26</t>
  </si>
  <si>
    <t>Pomoć - potres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</si>
</sst>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5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wrapText="1"/>
    </xf>
    <xf numFmtId="3" fontId="3" fillId="2" borderId="6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workbookViewId="0">
      <selection activeCell="L14" sqref="L14:L16"/>
    </sheetView>
  </sheetViews>
  <sheetFormatPr defaultRowHeight="15" x14ac:dyDescent="0.25"/>
  <cols>
    <col min="5" max="10" width="25.28515625" customWidth="1"/>
    <col min="12" max="12" width="11.7109375" style="55" bestFit="1" customWidth="1"/>
    <col min="13" max="14" width="11.7109375" bestFit="1" customWidth="1"/>
  </cols>
  <sheetData>
    <row r="1" spans="1:14" ht="42" customHeight="1" x14ac:dyDescent="0.25">
      <c r="A1" s="63" t="s">
        <v>111</v>
      </c>
      <c r="B1" s="63"/>
      <c r="C1" s="63"/>
      <c r="D1" s="63"/>
      <c r="E1" s="63"/>
      <c r="F1" s="63"/>
      <c r="G1" s="63"/>
      <c r="H1" s="63"/>
      <c r="I1" s="63"/>
      <c r="J1" s="63"/>
    </row>
    <row r="2" spans="1:14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ht="15.75" x14ac:dyDescent="0.25">
      <c r="A3" s="63" t="s">
        <v>37</v>
      </c>
      <c r="B3" s="63"/>
      <c r="C3" s="63"/>
      <c r="D3" s="63"/>
      <c r="E3" s="63"/>
      <c r="F3" s="63"/>
      <c r="G3" s="63"/>
      <c r="H3" s="63"/>
      <c r="I3" s="80"/>
      <c r="J3" s="80"/>
    </row>
    <row r="4" spans="1:14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4" ht="18" customHeight="1" x14ac:dyDescent="0.25">
      <c r="A5" s="63" t="s">
        <v>45</v>
      </c>
      <c r="B5" s="64"/>
      <c r="C5" s="64"/>
      <c r="D5" s="64"/>
      <c r="E5" s="64"/>
      <c r="F5" s="64"/>
      <c r="G5" s="64"/>
      <c r="H5" s="64"/>
      <c r="I5" s="64"/>
      <c r="J5" s="64"/>
    </row>
    <row r="6" spans="1:14" ht="18" x14ac:dyDescent="0.25">
      <c r="A6" s="1"/>
      <c r="B6" s="2"/>
      <c r="C6" s="2"/>
      <c r="D6" s="2"/>
      <c r="E6" s="7"/>
      <c r="F6" s="8"/>
      <c r="G6" s="8"/>
      <c r="H6" s="8"/>
      <c r="I6" s="8"/>
      <c r="J6" s="42" t="s">
        <v>48</v>
      </c>
    </row>
    <row r="7" spans="1:14" ht="25.5" x14ac:dyDescent="0.25">
      <c r="A7" s="32"/>
      <c r="B7" s="33"/>
      <c r="C7" s="33"/>
      <c r="D7" s="34"/>
      <c r="E7" s="35"/>
      <c r="F7" s="4" t="s">
        <v>112</v>
      </c>
      <c r="G7" s="4" t="s">
        <v>113</v>
      </c>
      <c r="H7" s="4" t="s">
        <v>114</v>
      </c>
      <c r="I7" s="4" t="s">
        <v>51</v>
      </c>
      <c r="J7" s="4" t="s">
        <v>115</v>
      </c>
    </row>
    <row r="8" spans="1:14" x14ac:dyDescent="0.25">
      <c r="A8" s="81" t="s">
        <v>0</v>
      </c>
      <c r="B8" s="77"/>
      <c r="C8" s="77"/>
      <c r="D8" s="77"/>
      <c r="E8" s="82"/>
      <c r="F8" s="36">
        <v>2427513.7000000002</v>
      </c>
      <c r="G8" s="36">
        <f t="shared" ref="G8:J8" si="0">G9+G19</f>
        <v>3047237</v>
      </c>
      <c r="H8" s="36">
        <f t="shared" si="0"/>
        <v>2617766</v>
      </c>
      <c r="I8" s="36">
        <f t="shared" si="0"/>
        <v>2601084</v>
      </c>
      <c r="J8" s="36">
        <f t="shared" si="0"/>
        <v>2231149</v>
      </c>
    </row>
    <row r="9" spans="1:14" x14ac:dyDescent="0.25">
      <c r="A9" s="73" t="s">
        <v>1</v>
      </c>
      <c r="B9" s="66"/>
      <c r="C9" s="66"/>
      <c r="D9" s="66"/>
      <c r="E9" s="79"/>
      <c r="F9" s="37">
        <v>2427513.7000000002</v>
      </c>
      <c r="G9" s="37">
        <v>2975237</v>
      </c>
      <c r="H9" s="37">
        <v>2545766</v>
      </c>
      <c r="I9" s="37">
        <v>2529084</v>
      </c>
      <c r="J9" s="37">
        <v>2159149</v>
      </c>
    </row>
    <row r="10" spans="1:14" x14ac:dyDescent="0.25">
      <c r="A10" s="78" t="s">
        <v>2</v>
      </c>
      <c r="B10" s="79"/>
      <c r="C10" s="79"/>
      <c r="D10" s="79"/>
      <c r="E10" s="79"/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4" x14ac:dyDescent="0.25">
      <c r="A11" s="43" t="s">
        <v>3</v>
      </c>
      <c r="B11" s="44"/>
      <c r="C11" s="44"/>
      <c r="D11" s="44"/>
      <c r="E11" s="44"/>
      <c r="F11" s="36">
        <f>SUM(F12:F13)</f>
        <v>2450016.11</v>
      </c>
      <c r="G11" s="36">
        <f>SUM(G12:G13)</f>
        <v>2975238</v>
      </c>
      <c r="H11" s="36">
        <f>SUM(H12:H13)</f>
        <v>2545767</v>
      </c>
      <c r="I11" s="36">
        <f t="shared" ref="I11:J11" si="1">SUM(I12:I13)</f>
        <v>2529084</v>
      </c>
      <c r="J11" s="36">
        <f t="shared" si="1"/>
        <v>2159149</v>
      </c>
    </row>
    <row r="12" spans="1:14" x14ac:dyDescent="0.25">
      <c r="A12" s="65" t="s">
        <v>4</v>
      </c>
      <c r="B12" s="66"/>
      <c r="C12" s="66"/>
      <c r="D12" s="66"/>
      <c r="E12" s="66"/>
      <c r="F12" s="37">
        <v>2349994.0299999998</v>
      </c>
      <c r="G12" s="37">
        <v>2550034</v>
      </c>
      <c r="H12" s="37">
        <v>2467707</v>
      </c>
      <c r="I12" s="37">
        <v>2451024</v>
      </c>
      <c r="J12" s="37">
        <v>2081089</v>
      </c>
      <c r="M12" s="46"/>
    </row>
    <row r="13" spans="1:14" x14ac:dyDescent="0.25">
      <c r="A13" s="78" t="s">
        <v>5</v>
      </c>
      <c r="B13" s="79"/>
      <c r="C13" s="79"/>
      <c r="D13" s="79"/>
      <c r="E13" s="79"/>
      <c r="F13" s="37">
        <v>100022.08</v>
      </c>
      <c r="G13" s="37">
        <v>425204</v>
      </c>
      <c r="H13" s="37">
        <v>78060</v>
      </c>
      <c r="I13" s="37">
        <v>78060</v>
      </c>
      <c r="J13" s="37">
        <v>78060</v>
      </c>
    </row>
    <row r="14" spans="1:14" x14ac:dyDescent="0.25">
      <c r="A14" s="76" t="s">
        <v>6</v>
      </c>
      <c r="B14" s="77"/>
      <c r="C14" s="77"/>
      <c r="D14" s="77"/>
      <c r="E14" s="77"/>
      <c r="F14" s="36">
        <f>F8-F11</f>
        <v>-22502.409999999683</v>
      </c>
      <c r="G14" s="36">
        <v>0</v>
      </c>
      <c r="H14" s="38">
        <v>0</v>
      </c>
      <c r="I14" s="38">
        <v>0</v>
      </c>
      <c r="J14" s="38">
        <v>0</v>
      </c>
    </row>
    <row r="15" spans="1:14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4" ht="18" customHeight="1" x14ac:dyDescent="0.25">
      <c r="A16" s="63" t="s">
        <v>46</v>
      </c>
      <c r="B16" s="64"/>
      <c r="C16" s="64"/>
      <c r="D16" s="64"/>
      <c r="E16" s="64"/>
      <c r="F16" s="64"/>
      <c r="G16" s="64"/>
      <c r="H16" s="64"/>
      <c r="I16" s="64"/>
      <c r="J16" s="64"/>
      <c r="M16" s="55"/>
      <c r="N16" s="55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32"/>
      <c r="B18" s="33"/>
      <c r="C18" s="33"/>
      <c r="D18" s="34"/>
      <c r="E18" s="35"/>
      <c r="F18" s="4" t="s">
        <v>116</v>
      </c>
      <c r="G18" s="4" t="s">
        <v>117</v>
      </c>
      <c r="H18" s="4" t="s">
        <v>114</v>
      </c>
      <c r="I18" s="4" t="s">
        <v>51</v>
      </c>
      <c r="J18" s="4" t="s">
        <v>115</v>
      </c>
    </row>
    <row r="19" spans="1:10" ht="15.75" customHeight="1" x14ac:dyDescent="0.25">
      <c r="A19" s="73" t="s">
        <v>8</v>
      </c>
      <c r="B19" s="74"/>
      <c r="C19" s="74"/>
      <c r="D19" s="74"/>
      <c r="E19" s="75"/>
      <c r="F19" s="37">
        <v>71606.080000000002</v>
      </c>
      <c r="G19" s="37">
        <v>72000</v>
      </c>
      <c r="H19" s="37">
        <v>72000</v>
      </c>
      <c r="I19" s="37">
        <v>72000</v>
      </c>
      <c r="J19" s="37">
        <v>72000</v>
      </c>
    </row>
    <row r="20" spans="1:10" x14ac:dyDescent="0.25">
      <c r="A20" s="73" t="s">
        <v>9</v>
      </c>
      <c r="B20" s="66"/>
      <c r="C20" s="66"/>
      <c r="D20" s="66"/>
      <c r="E20" s="66"/>
      <c r="F20" s="37">
        <v>71626.960000000006</v>
      </c>
      <c r="G20" s="37">
        <v>72000</v>
      </c>
      <c r="H20" s="37">
        <v>72000</v>
      </c>
      <c r="I20" s="37">
        <v>72000</v>
      </c>
      <c r="J20" s="37">
        <v>72000</v>
      </c>
    </row>
    <row r="21" spans="1:10" x14ac:dyDescent="0.25">
      <c r="A21" s="76" t="s">
        <v>10</v>
      </c>
      <c r="B21" s="77"/>
      <c r="C21" s="77"/>
      <c r="D21" s="77"/>
      <c r="E21" s="77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ht="18" x14ac:dyDescent="0.25">
      <c r="A22" s="26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63" t="s">
        <v>57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18" x14ac:dyDescent="0.25">
      <c r="A24" s="26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32"/>
      <c r="B25" s="33"/>
      <c r="C25" s="33"/>
      <c r="D25" s="34"/>
      <c r="E25" s="35"/>
      <c r="F25" s="4" t="s">
        <v>116</v>
      </c>
      <c r="G25" s="4" t="s">
        <v>117</v>
      </c>
      <c r="H25" s="4" t="s">
        <v>114</v>
      </c>
      <c r="I25" s="4" t="s">
        <v>51</v>
      </c>
      <c r="J25" s="4" t="s">
        <v>115</v>
      </c>
    </row>
    <row r="26" spans="1:10" x14ac:dyDescent="0.25">
      <c r="A26" s="67" t="s">
        <v>47</v>
      </c>
      <c r="B26" s="68"/>
      <c r="C26" s="68"/>
      <c r="D26" s="68"/>
      <c r="E26" s="69"/>
      <c r="F26" s="39"/>
      <c r="G26" s="39"/>
      <c r="H26" s="39"/>
      <c r="I26" s="39"/>
      <c r="J26" s="40"/>
    </row>
    <row r="27" spans="1:10" ht="30" customHeight="1" x14ac:dyDescent="0.25">
      <c r="A27" s="70" t="s">
        <v>7</v>
      </c>
      <c r="B27" s="71"/>
      <c r="C27" s="71"/>
      <c r="D27" s="71"/>
      <c r="E27" s="72"/>
      <c r="F27" s="41">
        <v>-17969.240000000002</v>
      </c>
      <c r="G27" s="41">
        <v>-40493</v>
      </c>
      <c r="H27" s="41"/>
      <c r="I27" s="41"/>
      <c r="J27" s="38"/>
    </row>
    <row r="30" spans="1:10" x14ac:dyDescent="0.25">
      <c r="A30" s="65" t="s">
        <v>11</v>
      </c>
      <c r="B30" s="66"/>
      <c r="C30" s="66"/>
      <c r="D30" s="66"/>
      <c r="E30" s="66"/>
      <c r="F30" s="37">
        <v>-40492.58</v>
      </c>
      <c r="G30" s="37">
        <v>-40493</v>
      </c>
      <c r="H30" s="37"/>
      <c r="I30" s="37"/>
      <c r="J30" s="37"/>
    </row>
    <row r="31" spans="1:10" ht="11.25" customHeight="1" x14ac:dyDescent="0.25">
      <c r="A31" s="21"/>
      <c r="B31" s="22"/>
      <c r="C31" s="22"/>
      <c r="D31" s="22"/>
      <c r="E31" s="22"/>
      <c r="F31" s="23"/>
      <c r="G31" s="23"/>
      <c r="H31" s="23"/>
      <c r="I31" s="23"/>
      <c r="J31" s="23"/>
    </row>
    <row r="32" spans="1:10" ht="29.25" customHeight="1" x14ac:dyDescent="0.25">
      <c r="A32" s="61" t="s">
        <v>58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0" ht="8.25" customHeight="1" x14ac:dyDescent="0.25"/>
    <row r="34" spans="1:10" x14ac:dyDescent="0.25">
      <c r="A34" s="61" t="s">
        <v>49</v>
      </c>
      <c r="B34" s="62"/>
      <c r="C34" s="62"/>
      <c r="D34" s="62"/>
      <c r="E34" s="62"/>
      <c r="F34" s="62"/>
      <c r="G34" s="62"/>
      <c r="H34" s="62"/>
      <c r="I34" s="62"/>
      <c r="J34" s="62"/>
    </row>
    <row r="35" spans="1:10" ht="8.25" customHeight="1" x14ac:dyDescent="0.25"/>
    <row r="36" spans="1:10" ht="29.25" customHeight="1" x14ac:dyDescent="0.25">
      <c r="A36" s="61" t="s">
        <v>50</v>
      </c>
      <c r="B36" s="62"/>
      <c r="C36" s="62"/>
      <c r="D36" s="62"/>
      <c r="E36" s="62"/>
      <c r="F36" s="62"/>
      <c r="G36" s="62"/>
      <c r="H36" s="62"/>
      <c r="I36" s="62"/>
      <c r="J36" s="62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2"/>
  <sheetViews>
    <sheetView topLeftCell="A28" zoomScaleNormal="100" workbookViewId="0">
      <selection activeCell="K30" sqref="K30:L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5703125" customWidth="1"/>
    <col min="4" max="4" width="38.28515625" bestFit="1" customWidth="1"/>
    <col min="5" max="9" width="25.28515625" customWidth="1"/>
    <col min="11" max="13" width="11.7109375" bestFit="1" customWidth="1"/>
  </cols>
  <sheetData>
    <row r="1" spans="1:9" ht="42" customHeight="1" x14ac:dyDescent="0.25">
      <c r="A1" s="63" t="s">
        <v>111</v>
      </c>
      <c r="B1" s="63"/>
      <c r="C1" s="63"/>
      <c r="D1" s="63"/>
      <c r="E1" s="63"/>
      <c r="F1" s="63"/>
      <c r="G1" s="63"/>
      <c r="H1" s="63"/>
      <c r="I1" s="63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3" t="s">
        <v>37</v>
      </c>
      <c r="B3" s="63"/>
      <c r="C3" s="63"/>
      <c r="D3" s="63"/>
      <c r="E3" s="63"/>
      <c r="F3" s="63"/>
      <c r="G3" s="63"/>
      <c r="H3" s="80"/>
      <c r="I3" s="8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3" t="s">
        <v>13</v>
      </c>
      <c r="B5" s="64"/>
      <c r="C5" s="64"/>
      <c r="D5" s="64"/>
      <c r="E5" s="64"/>
      <c r="F5" s="64"/>
      <c r="G5" s="64"/>
      <c r="H5" s="64"/>
      <c r="I5" s="64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63" t="s">
        <v>1</v>
      </c>
      <c r="B7" s="83"/>
      <c r="C7" s="83"/>
      <c r="D7" s="83"/>
      <c r="E7" s="83"/>
      <c r="F7" s="83"/>
      <c r="G7" s="83"/>
      <c r="H7" s="83"/>
      <c r="I7" s="83"/>
    </row>
    <row r="8" spans="1:9" ht="18" x14ac:dyDescent="0.25">
      <c r="A8" s="5"/>
      <c r="B8" s="5"/>
      <c r="C8" s="5"/>
      <c r="D8" s="5"/>
      <c r="E8" s="5"/>
      <c r="F8" s="56"/>
      <c r="G8" s="5"/>
      <c r="H8" s="6"/>
      <c r="I8" s="6"/>
    </row>
    <row r="9" spans="1:9" ht="25.5" x14ac:dyDescent="0.25">
      <c r="A9" s="25" t="s">
        <v>14</v>
      </c>
      <c r="B9" s="24" t="s">
        <v>15</v>
      </c>
      <c r="C9" s="24" t="s">
        <v>16</v>
      </c>
      <c r="D9" s="24" t="s">
        <v>12</v>
      </c>
      <c r="E9" s="24" t="s">
        <v>116</v>
      </c>
      <c r="F9" s="25" t="s">
        <v>117</v>
      </c>
      <c r="G9" s="25" t="s">
        <v>114</v>
      </c>
      <c r="H9" s="25" t="s">
        <v>51</v>
      </c>
      <c r="I9" s="25" t="s">
        <v>115</v>
      </c>
    </row>
    <row r="10" spans="1:9" ht="15.75" customHeight="1" x14ac:dyDescent="0.25">
      <c r="A10" s="13">
        <v>6</v>
      </c>
      <c r="B10" s="13"/>
      <c r="C10" s="13"/>
      <c r="D10" s="13" t="s">
        <v>17</v>
      </c>
      <c r="E10" s="50">
        <f>E11+E15+E17+E19+E23</f>
        <v>2450773</v>
      </c>
      <c r="F10" s="50">
        <f t="shared" ref="F10:I10" si="0">F11+F15+F17+F19+F23</f>
        <v>3047237.81</v>
      </c>
      <c r="G10" s="50">
        <f t="shared" si="0"/>
        <v>2617766</v>
      </c>
      <c r="H10" s="50">
        <f t="shared" si="0"/>
        <v>2601084</v>
      </c>
      <c r="I10" s="50">
        <f t="shared" si="0"/>
        <v>2231149</v>
      </c>
    </row>
    <row r="11" spans="1:9" ht="25.5" x14ac:dyDescent="0.25">
      <c r="A11" s="13"/>
      <c r="B11" s="17">
        <v>63</v>
      </c>
      <c r="C11" s="17"/>
      <c r="D11" s="17" t="s">
        <v>53</v>
      </c>
      <c r="E11" s="50">
        <f>SUM(E12:E14)</f>
        <v>423535</v>
      </c>
      <c r="F11" s="50">
        <f t="shared" ref="F11:I11" si="1">SUM(F12:F14)</f>
        <v>537255</v>
      </c>
      <c r="G11" s="50">
        <f t="shared" si="1"/>
        <v>144711</v>
      </c>
      <c r="H11" s="50">
        <f t="shared" si="1"/>
        <v>128026</v>
      </c>
      <c r="I11" s="50">
        <f t="shared" si="1"/>
        <v>128026</v>
      </c>
    </row>
    <row r="12" spans="1:9" x14ac:dyDescent="0.25">
      <c r="A12" s="14"/>
      <c r="B12" s="14"/>
      <c r="C12" s="15">
        <v>52</v>
      </c>
      <c r="D12" s="15" t="s">
        <v>76</v>
      </c>
      <c r="E12" s="10">
        <v>19908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4"/>
      <c r="B13" s="14"/>
      <c r="C13" s="15">
        <v>52</v>
      </c>
      <c r="D13" s="15" t="s">
        <v>74</v>
      </c>
      <c r="E13" s="10">
        <v>391638</v>
      </c>
      <c r="F13" s="11">
        <v>409226</v>
      </c>
      <c r="G13" s="11">
        <v>0</v>
      </c>
      <c r="H13" s="11">
        <v>0</v>
      </c>
      <c r="I13" s="11">
        <v>0</v>
      </c>
    </row>
    <row r="14" spans="1:9" x14ac:dyDescent="0.25">
      <c r="A14" s="14"/>
      <c r="B14" s="14"/>
      <c r="C14" s="15">
        <v>57</v>
      </c>
      <c r="D14" s="15" t="s">
        <v>60</v>
      </c>
      <c r="E14" s="10">
        <v>11989</v>
      </c>
      <c r="F14" s="11">
        <v>128029</v>
      </c>
      <c r="G14" s="11">
        <v>144711</v>
      </c>
      <c r="H14" s="11">
        <v>128026</v>
      </c>
      <c r="I14" s="11">
        <v>128026</v>
      </c>
    </row>
    <row r="15" spans="1:9" x14ac:dyDescent="0.25">
      <c r="A15" s="14"/>
      <c r="B15" s="14">
        <v>65</v>
      </c>
      <c r="C15" s="15"/>
      <c r="D15" s="15" t="s">
        <v>61</v>
      </c>
      <c r="E15" s="50">
        <f>SUM(E16)</f>
        <v>1067210</v>
      </c>
      <c r="F15" s="50">
        <f t="shared" ref="F15:I15" si="2">SUM(F16)</f>
        <v>1285022</v>
      </c>
      <c r="G15" s="50">
        <f t="shared" si="2"/>
        <v>1654958</v>
      </c>
      <c r="H15" s="50">
        <f t="shared" si="2"/>
        <v>1654961</v>
      </c>
      <c r="I15" s="50">
        <f t="shared" si="2"/>
        <v>1285026</v>
      </c>
    </row>
    <row r="16" spans="1:9" x14ac:dyDescent="0.25">
      <c r="A16" s="14"/>
      <c r="B16" s="14"/>
      <c r="C16" s="15">
        <v>43</v>
      </c>
      <c r="D16" s="15" t="s">
        <v>62</v>
      </c>
      <c r="E16" s="10">
        <v>1067210</v>
      </c>
      <c r="F16" s="11">
        <v>1285022</v>
      </c>
      <c r="G16" s="11">
        <v>1654958</v>
      </c>
      <c r="H16" s="11">
        <v>1654961</v>
      </c>
      <c r="I16" s="11">
        <v>1285026</v>
      </c>
    </row>
    <row r="17" spans="1:13" x14ac:dyDescent="0.25">
      <c r="A17" s="14"/>
      <c r="B17" s="14">
        <v>66</v>
      </c>
      <c r="C17" s="15"/>
      <c r="D17" s="15" t="s">
        <v>63</v>
      </c>
      <c r="E17" s="50">
        <f>SUM(E18)</f>
        <v>24302</v>
      </c>
      <c r="F17" s="50">
        <f t="shared" ref="F17:I17" si="3">SUM(F18)</f>
        <v>27872</v>
      </c>
      <c r="G17" s="50">
        <f t="shared" si="3"/>
        <v>27872</v>
      </c>
      <c r="H17" s="50">
        <f t="shared" si="3"/>
        <v>27872</v>
      </c>
      <c r="I17" s="50">
        <f t="shared" si="3"/>
        <v>27872</v>
      </c>
    </row>
    <row r="18" spans="1:13" x14ac:dyDescent="0.25">
      <c r="A18" s="14"/>
      <c r="B18" s="29"/>
      <c r="C18" s="15">
        <v>31</v>
      </c>
      <c r="D18" s="15" t="s">
        <v>67</v>
      </c>
      <c r="E18" s="10">
        <v>24302</v>
      </c>
      <c r="F18" s="11">
        <v>27872</v>
      </c>
      <c r="G18" s="11">
        <v>27872</v>
      </c>
      <c r="H18" s="11">
        <v>27872</v>
      </c>
      <c r="I18" s="11">
        <v>27872</v>
      </c>
    </row>
    <row r="19" spans="1:13" ht="25.5" x14ac:dyDescent="0.25">
      <c r="A19" s="14"/>
      <c r="B19" s="14">
        <v>67</v>
      </c>
      <c r="C19" s="15"/>
      <c r="D19" s="17" t="s">
        <v>54</v>
      </c>
      <c r="E19" s="50">
        <f>SUM(E20:E21)</f>
        <v>935726</v>
      </c>
      <c r="F19" s="50">
        <f t="shared" ref="F19:I19" si="4">SUM(F20:F21)</f>
        <v>1197088.81</v>
      </c>
      <c r="G19" s="50">
        <f t="shared" si="4"/>
        <v>790225</v>
      </c>
      <c r="H19" s="50">
        <f t="shared" si="4"/>
        <v>790225</v>
      </c>
      <c r="I19" s="50">
        <f t="shared" si="4"/>
        <v>790225</v>
      </c>
    </row>
    <row r="20" spans="1:13" x14ac:dyDescent="0.25">
      <c r="A20" s="14"/>
      <c r="B20" s="14"/>
      <c r="C20" s="15">
        <v>15</v>
      </c>
      <c r="D20" s="19" t="s">
        <v>64</v>
      </c>
      <c r="E20" s="10">
        <v>767545</v>
      </c>
      <c r="F20" s="11">
        <v>642073.5</v>
      </c>
      <c r="G20" s="11">
        <v>661335</v>
      </c>
      <c r="H20" s="11">
        <v>661335</v>
      </c>
      <c r="I20" s="11">
        <v>661335</v>
      </c>
    </row>
    <row r="21" spans="1:13" x14ac:dyDescent="0.25">
      <c r="A21" s="14"/>
      <c r="B21" s="14"/>
      <c r="C21" s="15">
        <v>11</v>
      </c>
      <c r="D21" s="19" t="s">
        <v>18</v>
      </c>
      <c r="E21" s="10">
        <v>168181</v>
      </c>
      <c r="F21" s="11">
        <v>555015.31000000006</v>
      </c>
      <c r="G21" s="11">
        <v>128890</v>
      </c>
      <c r="H21" s="11">
        <v>128890</v>
      </c>
      <c r="I21" s="11">
        <v>128890</v>
      </c>
    </row>
    <row r="22" spans="1:13" x14ac:dyDescent="0.25">
      <c r="A22" s="14"/>
      <c r="B22" s="14"/>
      <c r="C22" s="15"/>
      <c r="D22" s="19"/>
      <c r="E22" s="10"/>
      <c r="F22" s="11"/>
      <c r="G22" s="11"/>
      <c r="H22" s="11"/>
      <c r="I22" s="11"/>
    </row>
    <row r="23" spans="1:13" ht="25.5" x14ac:dyDescent="0.25">
      <c r="A23" s="16">
        <v>7</v>
      </c>
      <c r="B23" s="16"/>
      <c r="C23" s="16"/>
      <c r="D23" s="27" t="s">
        <v>19</v>
      </c>
      <c r="E23" s="10">
        <f>SUM(E24)</f>
        <v>0</v>
      </c>
      <c r="F23" s="10">
        <f t="shared" ref="F23:I23" si="5">SUM(F24)</f>
        <v>0</v>
      </c>
      <c r="G23" s="10">
        <f t="shared" si="5"/>
        <v>0</v>
      </c>
      <c r="H23" s="10">
        <f t="shared" si="5"/>
        <v>0</v>
      </c>
      <c r="I23" s="10">
        <f t="shared" si="5"/>
        <v>0</v>
      </c>
    </row>
    <row r="24" spans="1:13" ht="25.5" x14ac:dyDescent="0.25">
      <c r="A24" s="17"/>
      <c r="B24" s="17">
        <v>72</v>
      </c>
      <c r="C24" s="17"/>
      <c r="D24" s="28" t="s">
        <v>52</v>
      </c>
      <c r="E24" s="50"/>
      <c r="F24" s="11"/>
      <c r="G24" s="11"/>
      <c r="H24" s="11"/>
      <c r="I24" s="12"/>
    </row>
    <row r="25" spans="1:13" x14ac:dyDescent="0.25">
      <c r="A25" s="17"/>
      <c r="B25" s="17"/>
      <c r="C25" s="15">
        <v>11</v>
      </c>
      <c r="D25" s="15" t="s">
        <v>18</v>
      </c>
      <c r="E25" s="10">
        <v>0</v>
      </c>
      <c r="F25" s="11">
        <v>0</v>
      </c>
      <c r="G25" s="11">
        <v>0</v>
      </c>
      <c r="H25" s="11">
        <v>0</v>
      </c>
      <c r="I25" s="11">
        <v>0</v>
      </c>
    </row>
    <row r="27" spans="1:13" ht="15.75" x14ac:dyDescent="0.25">
      <c r="A27" s="63" t="s">
        <v>20</v>
      </c>
      <c r="B27" s="83"/>
      <c r="C27" s="83"/>
      <c r="D27" s="83"/>
      <c r="E27" s="83"/>
      <c r="F27" s="83"/>
      <c r="G27" s="83"/>
      <c r="H27" s="83"/>
      <c r="I27" s="83"/>
    </row>
    <row r="28" spans="1:13" ht="18" x14ac:dyDescent="0.25">
      <c r="A28" s="5"/>
      <c r="B28" s="5"/>
      <c r="C28" s="5"/>
      <c r="D28" s="5"/>
      <c r="E28" s="5"/>
      <c r="F28" s="5"/>
      <c r="G28" s="5"/>
      <c r="H28" s="6"/>
      <c r="I28" s="6"/>
    </row>
    <row r="29" spans="1:13" ht="25.5" x14ac:dyDescent="0.25">
      <c r="A29" s="25" t="s">
        <v>14</v>
      </c>
      <c r="B29" s="24" t="s">
        <v>15</v>
      </c>
      <c r="C29" s="24" t="s">
        <v>16</v>
      </c>
      <c r="D29" s="24" t="s">
        <v>21</v>
      </c>
      <c r="E29" s="24" t="s">
        <v>116</v>
      </c>
      <c r="F29" s="25" t="s">
        <v>117</v>
      </c>
      <c r="G29" s="25" t="s">
        <v>114</v>
      </c>
      <c r="H29" s="25" t="s">
        <v>51</v>
      </c>
      <c r="I29" s="25" t="s">
        <v>115</v>
      </c>
    </row>
    <row r="30" spans="1:13" ht="15.75" customHeight="1" x14ac:dyDescent="0.25">
      <c r="A30" s="13">
        <v>3</v>
      </c>
      <c r="B30" s="13"/>
      <c r="C30" s="13"/>
      <c r="D30" s="13" t="s">
        <v>22</v>
      </c>
      <c r="E30" s="50">
        <f>E31+E39+E45+E48+E50</f>
        <v>2154635</v>
      </c>
      <c r="F30" s="50">
        <f t="shared" ref="F30" si="6">F31+F39+F45+F48+F50</f>
        <v>2550034</v>
      </c>
      <c r="G30" s="50">
        <f t="shared" ref="G30" si="7">G31+G39+G45+G48+G50</f>
        <v>2467707</v>
      </c>
      <c r="H30" s="50">
        <f t="shared" ref="H30" si="8">H31+H39+H45+H48+H50</f>
        <v>2451024</v>
      </c>
      <c r="I30" s="50">
        <f t="shared" ref="I30" si="9">I31+I39+I45+I48+I50</f>
        <v>2081089</v>
      </c>
      <c r="K30" s="55"/>
      <c r="L30" s="55"/>
      <c r="M30" s="55"/>
    </row>
    <row r="31" spans="1:13" ht="15.75" customHeight="1" x14ac:dyDescent="0.25">
      <c r="A31" s="13"/>
      <c r="B31" s="17">
        <v>31</v>
      </c>
      <c r="C31" s="17"/>
      <c r="D31" s="17" t="s">
        <v>23</v>
      </c>
      <c r="E31" s="50">
        <f>SUM(E32:E38)</f>
        <v>1171123</v>
      </c>
      <c r="F31" s="10">
        <f t="shared" ref="F31:I31" si="10">SUM(F32:F38)</f>
        <v>1523990</v>
      </c>
      <c r="G31" s="10">
        <f t="shared" si="10"/>
        <v>1514077</v>
      </c>
      <c r="H31" s="10">
        <f t="shared" si="10"/>
        <v>1524477</v>
      </c>
      <c r="I31" s="10">
        <f t="shared" si="10"/>
        <v>1392386</v>
      </c>
    </row>
    <row r="32" spans="1:13" ht="15.75" customHeight="1" x14ac:dyDescent="0.25">
      <c r="A32" s="13"/>
      <c r="B32" s="17"/>
      <c r="C32" s="15">
        <v>11</v>
      </c>
      <c r="D32" s="15" t="s">
        <v>18</v>
      </c>
      <c r="E32" s="10">
        <v>11989</v>
      </c>
      <c r="F32" s="10">
        <v>108490</v>
      </c>
      <c r="G32" s="10">
        <v>29490</v>
      </c>
      <c r="H32" s="10">
        <v>29490</v>
      </c>
      <c r="I32" s="10">
        <v>29490</v>
      </c>
      <c r="K32" s="55"/>
      <c r="L32" s="55"/>
      <c r="M32" s="55"/>
    </row>
    <row r="33" spans="1:11" x14ac:dyDescent="0.25">
      <c r="A33" s="14"/>
      <c r="B33" s="14"/>
      <c r="C33" s="15">
        <v>15</v>
      </c>
      <c r="D33" s="15" t="s">
        <v>64</v>
      </c>
      <c r="E33" s="10">
        <v>544709</v>
      </c>
      <c r="F33" s="11">
        <v>544709</v>
      </c>
      <c r="G33" s="11">
        <v>563970</v>
      </c>
      <c r="H33" s="11">
        <v>563970</v>
      </c>
      <c r="I33" s="11">
        <v>563970</v>
      </c>
    </row>
    <row r="34" spans="1:11" x14ac:dyDescent="0.25">
      <c r="A34" s="14"/>
      <c r="B34" s="14"/>
      <c r="C34" s="15">
        <v>31</v>
      </c>
      <c r="D34" s="15" t="s">
        <v>67</v>
      </c>
      <c r="E34" s="10">
        <v>24302</v>
      </c>
      <c r="F34" s="11">
        <v>27872</v>
      </c>
      <c r="G34" s="11">
        <v>27872</v>
      </c>
      <c r="H34" s="11">
        <v>27872</v>
      </c>
      <c r="I34" s="11">
        <v>27872</v>
      </c>
      <c r="K34" s="60"/>
    </row>
    <row r="35" spans="1:11" x14ac:dyDescent="0.25">
      <c r="A35" s="14"/>
      <c r="B35" s="14"/>
      <c r="C35" s="15">
        <v>43</v>
      </c>
      <c r="D35" s="15" t="s">
        <v>55</v>
      </c>
      <c r="E35" s="10">
        <v>550083</v>
      </c>
      <c r="F35" s="11">
        <v>692414</v>
      </c>
      <c r="G35" s="11">
        <v>824505</v>
      </c>
      <c r="H35" s="11">
        <v>824505</v>
      </c>
      <c r="I35" s="11">
        <v>692414</v>
      </c>
    </row>
    <row r="36" spans="1:11" x14ac:dyDescent="0.25">
      <c r="A36" s="14"/>
      <c r="B36" s="14"/>
      <c r="C36" s="15">
        <v>52</v>
      </c>
      <c r="D36" s="15" t="s">
        <v>68</v>
      </c>
      <c r="E36" s="10">
        <v>12192</v>
      </c>
      <c r="F36" s="11">
        <v>0</v>
      </c>
      <c r="G36" s="11">
        <v>0</v>
      </c>
      <c r="H36" s="11">
        <v>0</v>
      </c>
      <c r="I36" s="11"/>
    </row>
    <row r="37" spans="1:11" x14ac:dyDescent="0.25">
      <c r="A37" s="14"/>
      <c r="B37" s="14"/>
      <c r="C37" s="15">
        <v>52</v>
      </c>
      <c r="D37" s="15" t="s">
        <v>74</v>
      </c>
      <c r="E37" s="10">
        <v>26808</v>
      </c>
      <c r="F37" s="11">
        <v>71865</v>
      </c>
      <c r="G37" s="11">
        <v>0</v>
      </c>
      <c r="H37" s="11">
        <v>0</v>
      </c>
      <c r="I37" s="11">
        <v>0</v>
      </c>
      <c r="K37" s="55"/>
    </row>
    <row r="38" spans="1:11" x14ac:dyDescent="0.25">
      <c r="A38" s="14"/>
      <c r="B38" s="14"/>
      <c r="C38" s="15">
        <v>57</v>
      </c>
      <c r="D38" s="15" t="s">
        <v>69</v>
      </c>
      <c r="E38" s="10">
        <v>1040</v>
      </c>
      <c r="F38" s="11">
        <v>78640</v>
      </c>
      <c r="G38" s="11">
        <v>68240</v>
      </c>
      <c r="H38" s="11">
        <v>78640</v>
      </c>
      <c r="I38" s="11">
        <v>78640</v>
      </c>
      <c r="J38" s="59"/>
    </row>
    <row r="39" spans="1:11" x14ac:dyDescent="0.25">
      <c r="A39" s="14"/>
      <c r="B39" s="14">
        <v>32</v>
      </c>
      <c r="C39" s="15"/>
      <c r="D39" s="14" t="s">
        <v>40</v>
      </c>
      <c r="E39" s="50">
        <f>SUM(E40:E44)</f>
        <v>680617</v>
      </c>
      <c r="F39" s="51">
        <f>SUM(F40:F44)</f>
        <v>743507</v>
      </c>
      <c r="G39" s="51">
        <f t="shared" ref="G39:I39" si="11">SUM(G40:G44)</f>
        <v>935570</v>
      </c>
      <c r="H39" s="51">
        <f t="shared" si="11"/>
        <v>908487</v>
      </c>
      <c r="I39" s="51">
        <f t="shared" si="11"/>
        <v>670643</v>
      </c>
    </row>
    <row r="40" spans="1:11" x14ac:dyDescent="0.25">
      <c r="A40" s="14"/>
      <c r="B40" s="14"/>
      <c r="C40" s="15">
        <v>11</v>
      </c>
      <c r="D40" s="15" t="s">
        <v>18</v>
      </c>
      <c r="E40" s="10">
        <v>13822</v>
      </c>
      <c r="F40" s="11">
        <v>17498</v>
      </c>
      <c r="G40" s="11">
        <v>17498</v>
      </c>
      <c r="H40" s="11">
        <v>17498</v>
      </c>
      <c r="I40" s="11">
        <v>17498</v>
      </c>
    </row>
    <row r="41" spans="1:11" x14ac:dyDescent="0.25">
      <c r="A41" s="14"/>
      <c r="B41" s="14"/>
      <c r="C41" s="15">
        <v>15</v>
      </c>
      <c r="D41" s="15" t="s">
        <v>64</v>
      </c>
      <c r="E41" s="10">
        <v>18553</v>
      </c>
      <c r="F41" s="11">
        <v>19908</v>
      </c>
      <c r="G41" s="11">
        <v>19908</v>
      </c>
      <c r="H41" s="11">
        <v>19908</v>
      </c>
      <c r="I41" s="11">
        <v>19908</v>
      </c>
    </row>
    <row r="42" spans="1:11" x14ac:dyDescent="0.25">
      <c r="A42" s="14"/>
      <c r="B42" s="14"/>
      <c r="C42" s="15">
        <v>43</v>
      </c>
      <c r="D42" s="15" t="s">
        <v>55</v>
      </c>
      <c r="E42" s="10">
        <v>620377</v>
      </c>
      <c r="F42" s="11">
        <v>583848</v>
      </c>
      <c r="G42" s="11">
        <v>821693</v>
      </c>
      <c r="H42" s="11">
        <v>821692</v>
      </c>
      <c r="I42" s="11">
        <v>583848</v>
      </c>
    </row>
    <row r="43" spans="1:11" x14ac:dyDescent="0.25">
      <c r="A43" s="14"/>
      <c r="B43" s="14"/>
      <c r="C43" s="15">
        <v>52</v>
      </c>
      <c r="D43" s="15" t="s">
        <v>74</v>
      </c>
      <c r="E43" s="10">
        <v>16916</v>
      </c>
      <c r="F43" s="11">
        <v>72864</v>
      </c>
      <c r="G43" s="11">
        <v>0</v>
      </c>
      <c r="H43" s="11">
        <v>0</v>
      </c>
      <c r="I43" s="11">
        <v>0</v>
      </c>
    </row>
    <row r="44" spans="1:11" x14ac:dyDescent="0.25">
      <c r="A44" s="14"/>
      <c r="B44" s="29"/>
      <c r="C44" s="15">
        <v>57</v>
      </c>
      <c r="D44" s="15" t="s">
        <v>69</v>
      </c>
      <c r="E44" s="10">
        <v>10949</v>
      </c>
      <c r="F44" s="11">
        <v>49389</v>
      </c>
      <c r="G44" s="11">
        <v>76471</v>
      </c>
      <c r="H44" s="11">
        <v>49389</v>
      </c>
      <c r="I44" s="11">
        <v>49389</v>
      </c>
    </row>
    <row r="45" spans="1:11" x14ac:dyDescent="0.25">
      <c r="A45" s="14"/>
      <c r="B45" s="14">
        <v>34</v>
      </c>
      <c r="C45" s="15"/>
      <c r="D45" s="15" t="s">
        <v>70</v>
      </c>
      <c r="E45" s="50">
        <f>SUM(E46:E47)</f>
        <v>19876</v>
      </c>
      <c r="F45" s="51">
        <f>SUM(F46:F47)</f>
        <v>16069</v>
      </c>
      <c r="G45" s="51">
        <f t="shared" ref="G45:I45" si="12">SUM(G46:G47)</f>
        <v>16069</v>
      </c>
      <c r="H45" s="51">
        <f t="shared" si="12"/>
        <v>16069</v>
      </c>
      <c r="I45" s="51">
        <f t="shared" si="12"/>
        <v>16069</v>
      </c>
    </row>
    <row r="46" spans="1:11" x14ac:dyDescent="0.25">
      <c r="A46" s="14"/>
      <c r="B46" s="29"/>
      <c r="C46" s="15">
        <v>11</v>
      </c>
      <c r="D46" s="15" t="s">
        <v>18</v>
      </c>
      <c r="E46" s="10">
        <v>12840</v>
      </c>
      <c r="F46" s="11">
        <v>9300</v>
      </c>
      <c r="G46" s="11">
        <v>9300</v>
      </c>
      <c r="H46" s="11">
        <v>9300</v>
      </c>
      <c r="I46" s="11">
        <v>9300</v>
      </c>
    </row>
    <row r="47" spans="1:11" x14ac:dyDescent="0.25">
      <c r="A47" s="14"/>
      <c r="B47" s="29"/>
      <c r="C47" s="15">
        <v>43</v>
      </c>
      <c r="D47" s="15" t="s">
        <v>55</v>
      </c>
      <c r="E47" s="10">
        <v>7036</v>
      </c>
      <c r="F47" s="11">
        <v>6769</v>
      </c>
      <c r="G47" s="11">
        <v>6769</v>
      </c>
      <c r="H47" s="11">
        <v>6769</v>
      </c>
      <c r="I47" s="11">
        <v>6769</v>
      </c>
    </row>
    <row r="48" spans="1:11" x14ac:dyDescent="0.25">
      <c r="A48" s="14"/>
      <c r="B48" s="14">
        <v>36</v>
      </c>
      <c r="C48" s="15"/>
      <c r="D48" s="15" t="s">
        <v>75</v>
      </c>
      <c r="E48" s="50">
        <f>SUM(E49)</f>
        <v>282074</v>
      </c>
      <c r="F48" s="51">
        <f>SUM(F49)</f>
        <v>264477</v>
      </c>
      <c r="G48" s="51">
        <v>0</v>
      </c>
      <c r="H48" s="51">
        <v>0</v>
      </c>
      <c r="I48" s="51">
        <v>0</v>
      </c>
    </row>
    <row r="49" spans="1:9" x14ac:dyDescent="0.25">
      <c r="A49" s="14"/>
      <c r="B49" s="29"/>
      <c r="C49" s="15">
        <v>52</v>
      </c>
      <c r="D49" s="15" t="s">
        <v>74</v>
      </c>
      <c r="E49" s="10">
        <v>282074</v>
      </c>
      <c r="F49" s="11">
        <v>264477</v>
      </c>
      <c r="G49" s="11">
        <v>0</v>
      </c>
      <c r="H49" s="11">
        <v>0</v>
      </c>
      <c r="I49" s="11">
        <v>0</v>
      </c>
    </row>
    <row r="50" spans="1:9" x14ac:dyDescent="0.25">
      <c r="A50" s="14"/>
      <c r="B50" s="14">
        <v>37</v>
      </c>
      <c r="C50" s="15"/>
      <c r="D50" s="15" t="s">
        <v>71</v>
      </c>
      <c r="E50" s="50">
        <f>SUM(E51)</f>
        <v>945</v>
      </c>
      <c r="F50" s="51">
        <f>SUM(F51)</f>
        <v>1991</v>
      </c>
      <c r="G50" s="51">
        <f t="shared" ref="G50:I50" si="13">SUM(G51)</f>
        <v>1991</v>
      </c>
      <c r="H50" s="51">
        <f t="shared" si="13"/>
        <v>1991</v>
      </c>
      <c r="I50" s="51">
        <f t="shared" si="13"/>
        <v>1991</v>
      </c>
    </row>
    <row r="51" spans="1:9" x14ac:dyDescent="0.25">
      <c r="A51" s="14"/>
      <c r="B51" s="29"/>
      <c r="C51" s="15">
        <v>43</v>
      </c>
      <c r="D51" s="15" t="s">
        <v>55</v>
      </c>
      <c r="E51" s="10">
        <v>945</v>
      </c>
      <c r="F51" s="11">
        <v>1991</v>
      </c>
      <c r="G51" s="11">
        <v>1991</v>
      </c>
      <c r="H51" s="11">
        <v>1991</v>
      </c>
      <c r="I51" s="11">
        <v>1991</v>
      </c>
    </row>
    <row r="52" spans="1:9" x14ac:dyDescent="0.25">
      <c r="A52" s="14"/>
      <c r="B52" s="29"/>
      <c r="C52" s="15"/>
      <c r="D52" s="15"/>
      <c r="E52" s="10"/>
      <c r="F52" s="11"/>
      <c r="G52" s="11"/>
      <c r="H52" s="11"/>
      <c r="I52" s="11"/>
    </row>
    <row r="53" spans="1:9" ht="25.5" x14ac:dyDescent="0.25">
      <c r="A53" s="16">
        <v>4</v>
      </c>
      <c r="B53" s="16"/>
      <c r="C53" s="16"/>
      <c r="D53" s="27" t="s">
        <v>24</v>
      </c>
      <c r="E53" s="50">
        <f>E54+E60</f>
        <v>108332</v>
      </c>
      <c r="F53" s="50">
        <f t="shared" ref="F53:I53" si="14">F54+F60</f>
        <v>425204</v>
      </c>
      <c r="G53" s="50">
        <f t="shared" si="14"/>
        <v>78060</v>
      </c>
      <c r="H53" s="50">
        <f t="shared" si="14"/>
        <v>78060</v>
      </c>
      <c r="I53" s="50">
        <f t="shared" si="14"/>
        <v>78060</v>
      </c>
    </row>
    <row r="54" spans="1:9" ht="25.5" x14ac:dyDescent="0.25">
      <c r="A54" s="17"/>
      <c r="B54" s="17">
        <v>42</v>
      </c>
      <c r="C54" s="17"/>
      <c r="D54" s="28" t="s">
        <v>56</v>
      </c>
      <c r="E54" s="50">
        <f>SUM(E55:E58)</f>
        <v>48122</v>
      </c>
      <c r="F54" s="50">
        <f>SUM(F55:F59)</f>
        <v>381659</v>
      </c>
      <c r="G54" s="50">
        <f>SUM(G55:G58)</f>
        <v>64841</v>
      </c>
      <c r="H54" s="50">
        <f>SUM(H55:H58)</f>
        <v>64841</v>
      </c>
      <c r="I54" s="50">
        <f>SUM(I55:I58)</f>
        <v>64841</v>
      </c>
    </row>
    <row r="55" spans="1:9" x14ac:dyDescent="0.25">
      <c r="A55" s="17"/>
      <c r="B55" s="17"/>
      <c r="C55" s="15">
        <v>15</v>
      </c>
      <c r="D55" s="15" t="s">
        <v>64</v>
      </c>
      <c r="E55" s="10">
        <v>46472</v>
      </c>
      <c r="F55" s="11">
        <v>51037</v>
      </c>
      <c r="G55" s="11">
        <v>64238</v>
      </c>
      <c r="H55" s="11">
        <v>64238</v>
      </c>
      <c r="I55" s="11">
        <v>64238</v>
      </c>
    </row>
    <row r="56" spans="1:9" x14ac:dyDescent="0.25">
      <c r="A56" s="17"/>
      <c r="B56" s="17"/>
      <c r="C56" s="15">
        <v>11</v>
      </c>
      <c r="D56" s="15" t="s">
        <v>18</v>
      </c>
      <c r="E56" s="10"/>
      <c r="F56" s="11">
        <v>603</v>
      </c>
      <c r="G56" s="11">
        <v>603</v>
      </c>
      <c r="H56" s="11">
        <v>603</v>
      </c>
      <c r="I56" s="11">
        <v>603</v>
      </c>
    </row>
    <row r="57" spans="1:9" x14ac:dyDescent="0.25">
      <c r="A57" s="17"/>
      <c r="B57" s="17"/>
      <c r="C57" s="15">
        <v>43</v>
      </c>
      <c r="D57" s="15" t="s">
        <v>55</v>
      </c>
      <c r="E57" s="10">
        <v>1650</v>
      </c>
      <c r="F57" s="11">
        <v>0</v>
      </c>
      <c r="G57" s="11">
        <v>0</v>
      </c>
      <c r="H57" s="11">
        <v>0</v>
      </c>
      <c r="I57" s="12">
        <v>0</v>
      </c>
    </row>
    <row r="58" spans="1:9" x14ac:dyDescent="0.25">
      <c r="A58" s="17"/>
      <c r="B58" s="17"/>
      <c r="C58" s="15">
        <v>52</v>
      </c>
      <c r="D58" s="15" t="s">
        <v>74</v>
      </c>
      <c r="E58" s="10">
        <v>0</v>
      </c>
      <c r="F58" s="11">
        <v>19</v>
      </c>
      <c r="G58" s="11">
        <v>0</v>
      </c>
      <c r="H58" s="11">
        <v>0</v>
      </c>
      <c r="I58" s="12"/>
    </row>
    <row r="59" spans="1:9" x14ac:dyDescent="0.25">
      <c r="A59" s="17"/>
      <c r="B59" s="17"/>
      <c r="C59" s="15" t="s">
        <v>124</v>
      </c>
      <c r="D59" s="15" t="s">
        <v>125</v>
      </c>
      <c r="E59" s="10"/>
      <c r="F59" s="10">
        <v>330000</v>
      </c>
      <c r="G59" s="10">
        <v>0</v>
      </c>
      <c r="H59" s="10">
        <v>0</v>
      </c>
      <c r="I59" s="58">
        <v>0</v>
      </c>
    </row>
    <row r="60" spans="1:9" ht="25.5" x14ac:dyDescent="0.25">
      <c r="A60" s="17"/>
      <c r="B60" s="17">
        <v>45</v>
      </c>
      <c r="C60" s="17"/>
      <c r="D60" s="28" t="s">
        <v>72</v>
      </c>
      <c r="E60" s="50">
        <f>SUM(E61:E63)</f>
        <v>60210</v>
      </c>
      <c r="F60" s="50">
        <f t="shared" ref="F60:I60" si="15">SUM(F61:F63)</f>
        <v>43545</v>
      </c>
      <c r="G60" s="50">
        <f t="shared" si="15"/>
        <v>13219</v>
      </c>
      <c r="H60" s="50">
        <f t="shared" si="15"/>
        <v>13219</v>
      </c>
      <c r="I60" s="50">
        <f t="shared" si="15"/>
        <v>13219</v>
      </c>
    </row>
    <row r="61" spans="1:9" x14ac:dyDescent="0.25">
      <c r="A61" s="17"/>
      <c r="B61" s="17"/>
      <c r="C61" s="15">
        <v>15</v>
      </c>
      <c r="D61" s="15" t="s">
        <v>64</v>
      </c>
      <c r="E61" s="10">
        <v>30715</v>
      </c>
      <c r="F61" s="11">
        <v>26420</v>
      </c>
      <c r="G61" s="11">
        <v>13219</v>
      </c>
      <c r="H61" s="11">
        <v>13219</v>
      </c>
      <c r="I61" s="11">
        <v>13219</v>
      </c>
    </row>
    <row r="62" spans="1:9" x14ac:dyDescent="0.25">
      <c r="A62" s="17"/>
      <c r="B62" s="17"/>
      <c r="C62" s="14">
        <v>43</v>
      </c>
      <c r="D62" s="14" t="s">
        <v>55</v>
      </c>
      <c r="E62" s="10">
        <v>29495</v>
      </c>
      <c r="F62" s="51"/>
      <c r="G62" s="51"/>
      <c r="H62" s="11"/>
      <c r="I62" s="11"/>
    </row>
    <row r="63" spans="1:9" x14ac:dyDescent="0.25">
      <c r="A63" s="17"/>
      <c r="B63" s="17"/>
      <c r="C63" s="15" t="s">
        <v>124</v>
      </c>
      <c r="D63" s="15" t="s">
        <v>125</v>
      </c>
      <c r="E63" s="10">
        <v>0</v>
      </c>
      <c r="F63" s="11">
        <v>17125</v>
      </c>
      <c r="G63" s="11">
        <v>0</v>
      </c>
      <c r="H63" s="11">
        <v>0</v>
      </c>
      <c r="I63" s="12">
        <v>0</v>
      </c>
    </row>
    <row r="64" spans="1:9" x14ac:dyDescent="0.25">
      <c r="A64" s="17"/>
      <c r="B64" s="17">
        <v>54</v>
      </c>
      <c r="C64" s="17"/>
      <c r="D64" s="15" t="s">
        <v>73</v>
      </c>
      <c r="E64" s="50">
        <f>SUM(E65)</f>
        <v>71402</v>
      </c>
      <c r="F64" s="50">
        <f t="shared" ref="F64:I64" si="16">SUM(F65)</f>
        <v>72000</v>
      </c>
      <c r="G64" s="50">
        <f t="shared" si="16"/>
        <v>72000</v>
      </c>
      <c r="H64" s="50">
        <f t="shared" si="16"/>
        <v>72000</v>
      </c>
      <c r="I64" s="50">
        <f t="shared" si="16"/>
        <v>72000</v>
      </c>
    </row>
    <row r="65" spans="1:9" x14ac:dyDescent="0.25">
      <c r="A65" s="17"/>
      <c r="B65" s="17"/>
      <c r="C65" s="15">
        <v>11</v>
      </c>
      <c r="D65" s="15" t="s">
        <v>18</v>
      </c>
      <c r="E65" s="10">
        <v>71402</v>
      </c>
      <c r="F65" s="11">
        <v>72000</v>
      </c>
      <c r="G65" s="11">
        <v>72000</v>
      </c>
      <c r="H65" s="11">
        <v>72000</v>
      </c>
      <c r="I65" s="11">
        <v>72000</v>
      </c>
    </row>
    <row r="67" spans="1:9" x14ac:dyDescent="0.25">
      <c r="F67" s="46"/>
      <c r="G67" s="46"/>
    </row>
    <row r="68" spans="1:9" x14ac:dyDescent="0.25">
      <c r="E68" s="46"/>
      <c r="F68" s="46"/>
      <c r="G68" s="46"/>
      <c r="H68" s="46"/>
      <c r="I68" s="46"/>
    </row>
    <row r="71" spans="1:9" x14ac:dyDescent="0.25">
      <c r="E71" s="46"/>
    </row>
    <row r="72" spans="1:9" x14ac:dyDescent="0.25">
      <c r="E72" s="46"/>
      <c r="F72" s="46"/>
    </row>
  </sheetData>
  <mergeCells count="5">
    <mergeCell ref="A7:I7"/>
    <mergeCell ref="A27:I27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workbookViewId="0">
      <selection activeCell="F22" sqref="F2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3" t="s">
        <v>111</v>
      </c>
      <c r="B1" s="63"/>
      <c r="C1" s="63"/>
      <c r="D1" s="63"/>
      <c r="E1" s="63"/>
      <c r="F1" s="63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63" t="s">
        <v>37</v>
      </c>
      <c r="B3" s="63"/>
      <c r="C3" s="63"/>
      <c r="D3" s="63"/>
      <c r="E3" s="80"/>
      <c r="F3" s="80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63" t="s">
        <v>13</v>
      </c>
      <c r="B5" s="64"/>
      <c r="C5" s="64"/>
      <c r="D5" s="64"/>
      <c r="E5" s="64"/>
      <c r="F5" s="64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63" t="s">
        <v>25</v>
      </c>
      <c r="B7" s="83"/>
      <c r="C7" s="83"/>
      <c r="D7" s="83"/>
      <c r="E7" s="83"/>
      <c r="F7" s="83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5" t="s">
        <v>26</v>
      </c>
      <c r="B9" s="24" t="s">
        <v>116</v>
      </c>
      <c r="C9" s="25" t="s">
        <v>117</v>
      </c>
      <c r="D9" s="25" t="s">
        <v>114</v>
      </c>
      <c r="E9" s="25" t="s">
        <v>51</v>
      </c>
      <c r="F9" s="25" t="s">
        <v>115</v>
      </c>
    </row>
    <row r="10" spans="1:6" ht="15.75" customHeight="1" x14ac:dyDescent="0.25">
      <c r="A10" s="13" t="s">
        <v>27</v>
      </c>
      <c r="B10" s="10"/>
      <c r="C10" s="11"/>
      <c r="D10" s="11"/>
      <c r="E10" s="11"/>
      <c r="F10" s="11"/>
    </row>
    <row r="11" spans="1:6" ht="15.75" customHeight="1" x14ac:dyDescent="0.25">
      <c r="A11" s="13" t="s">
        <v>28</v>
      </c>
      <c r="B11" s="10"/>
      <c r="C11" s="11"/>
      <c r="D11" s="11"/>
      <c r="E11" s="11"/>
      <c r="F11" s="11"/>
    </row>
    <row r="12" spans="1:6" ht="25.5" x14ac:dyDescent="0.25">
      <c r="A12" s="19" t="s">
        <v>29</v>
      </c>
      <c r="B12" s="10"/>
      <c r="C12" s="11"/>
      <c r="D12" s="11"/>
      <c r="E12" s="11"/>
      <c r="F12" s="11"/>
    </row>
    <row r="13" spans="1:6" x14ac:dyDescent="0.25">
      <c r="A13" s="18" t="s">
        <v>30</v>
      </c>
      <c r="B13" s="10"/>
      <c r="C13" s="11"/>
      <c r="D13" s="11"/>
      <c r="E13" s="11"/>
      <c r="F13" s="11"/>
    </row>
    <row r="14" spans="1:6" x14ac:dyDescent="0.25">
      <c r="A14" s="13" t="s">
        <v>31</v>
      </c>
      <c r="B14" s="10"/>
      <c r="C14" s="11"/>
      <c r="D14" s="11"/>
      <c r="E14" s="11"/>
      <c r="F14" s="12"/>
    </row>
    <row r="15" spans="1:6" ht="25.5" x14ac:dyDescent="0.25">
      <c r="A15" s="20" t="s">
        <v>32</v>
      </c>
      <c r="B15" s="10"/>
      <c r="C15" s="11"/>
      <c r="D15" s="11"/>
      <c r="E15" s="11"/>
      <c r="F15" s="12"/>
    </row>
    <row r="16" spans="1:6" x14ac:dyDescent="0.25">
      <c r="A16" s="13" t="s">
        <v>65</v>
      </c>
      <c r="B16" s="10"/>
      <c r="C16" s="11"/>
      <c r="D16" s="11"/>
      <c r="E16" s="11"/>
      <c r="F16" s="12"/>
    </row>
    <row r="17" spans="1:6" x14ac:dyDescent="0.25">
      <c r="A17" s="20" t="s">
        <v>66</v>
      </c>
      <c r="B17" s="10">
        <v>2450016</v>
      </c>
      <c r="C17" s="11">
        <v>2975238</v>
      </c>
      <c r="D17" s="11">
        <v>2545766</v>
      </c>
      <c r="E17" s="11">
        <v>2529084</v>
      </c>
      <c r="F17" s="11">
        <v>2159149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G23" sqref="G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3" t="s">
        <v>111</v>
      </c>
      <c r="B1" s="63"/>
      <c r="C1" s="63"/>
      <c r="D1" s="63"/>
      <c r="E1" s="63"/>
      <c r="F1" s="63"/>
      <c r="G1" s="63"/>
      <c r="H1" s="63"/>
      <c r="I1" s="63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3" t="s">
        <v>37</v>
      </c>
      <c r="B3" s="63"/>
      <c r="C3" s="63"/>
      <c r="D3" s="63"/>
      <c r="E3" s="63"/>
      <c r="F3" s="63"/>
      <c r="G3" s="63"/>
      <c r="H3" s="80"/>
      <c r="I3" s="8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3" t="s">
        <v>33</v>
      </c>
      <c r="B5" s="64"/>
      <c r="C5" s="64"/>
      <c r="D5" s="64"/>
      <c r="E5" s="64"/>
      <c r="F5" s="64"/>
      <c r="G5" s="64"/>
      <c r="H5" s="64"/>
      <c r="I5" s="64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14</v>
      </c>
      <c r="B7" s="24" t="s">
        <v>15</v>
      </c>
      <c r="C7" s="24" t="s">
        <v>16</v>
      </c>
      <c r="D7" s="24" t="s">
        <v>59</v>
      </c>
      <c r="E7" s="24" t="s">
        <v>116</v>
      </c>
      <c r="F7" s="25" t="s">
        <v>117</v>
      </c>
      <c r="G7" s="25" t="s">
        <v>114</v>
      </c>
      <c r="H7" s="25" t="s">
        <v>51</v>
      </c>
      <c r="I7" s="25" t="s">
        <v>115</v>
      </c>
    </row>
    <row r="8" spans="1:9" ht="25.5" x14ac:dyDescent="0.25">
      <c r="A8" s="13">
        <v>8</v>
      </c>
      <c r="B8" s="13"/>
      <c r="C8" s="13"/>
      <c r="D8" s="13" t="s">
        <v>34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41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42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7" t="s">
        <v>35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8" t="s">
        <v>43</v>
      </c>
      <c r="E12" s="10">
        <v>71627</v>
      </c>
      <c r="F12" s="11">
        <v>72000</v>
      </c>
      <c r="G12" s="11">
        <v>72000</v>
      </c>
      <c r="H12" s="11">
        <v>72000</v>
      </c>
      <c r="I12" s="11">
        <v>72000</v>
      </c>
    </row>
    <row r="13" spans="1:9" x14ac:dyDescent="0.25">
      <c r="A13" s="17"/>
      <c r="B13" s="17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44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"/>
  <sheetViews>
    <sheetView tabSelected="1" zoomScaleNormal="100" workbookViewId="0">
      <selection activeCell="G44" sqref="G4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3" t="s">
        <v>111</v>
      </c>
      <c r="B1" s="63"/>
      <c r="C1" s="63"/>
      <c r="D1" s="63"/>
      <c r="E1" s="63"/>
      <c r="F1" s="63"/>
      <c r="G1" s="63"/>
      <c r="H1" s="63"/>
      <c r="I1" s="63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63" t="s">
        <v>36</v>
      </c>
      <c r="B3" s="64"/>
      <c r="C3" s="64"/>
      <c r="D3" s="64"/>
      <c r="E3" s="64"/>
      <c r="F3" s="64"/>
      <c r="G3" s="64"/>
      <c r="H3" s="64"/>
      <c r="I3" s="64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96" t="s">
        <v>38</v>
      </c>
      <c r="B5" s="97"/>
      <c r="C5" s="98"/>
      <c r="D5" s="24" t="s">
        <v>39</v>
      </c>
      <c r="E5" s="24" t="s">
        <v>116</v>
      </c>
      <c r="F5" s="25" t="s">
        <v>117</v>
      </c>
      <c r="G5" s="25" t="s">
        <v>114</v>
      </c>
      <c r="H5" s="25" t="s">
        <v>51</v>
      </c>
      <c r="I5" s="25" t="s">
        <v>115</v>
      </c>
    </row>
    <row r="6" spans="1:9" ht="25.5" x14ac:dyDescent="0.25">
      <c r="A6" s="93" t="s">
        <v>77</v>
      </c>
      <c r="B6" s="94"/>
      <c r="C6" s="95"/>
      <c r="D6" s="31" t="s">
        <v>78</v>
      </c>
      <c r="E6" s="50">
        <f>E7+E15</f>
        <v>180170</v>
      </c>
      <c r="F6" s="50">
        <f>F7+F15+F23</f>
        <v>140879</v>
      </c>
      <c r="G6" s="50">
        <f t="shared" ref="G6:I6" si="0">G7+G15+G23</f>
        <v>140879</v>
      </c>
      <c r="H6" s="50">
        <f t="shared" si="0"/>
        <v>140879</v>
      </c>
      <c r="I6" s="50">
        <f t="shared" si="0"/>
        <v>140879</v>
      </c>
    </row>
    <row r="7" spans="1:9" ht="25.5" x14ac:dyDescent="0.25">
      <c r="A7" s="93" t="s">
        <v>79</v>
      </c>
      <c r="B7" s="94"/>
      <c r="C7" s="95"/>
      <c r="D7" s="31" t="s">
        <v>80</v>
      </c>
      <c r="E7" s="50">
        <v>156192</v>
      </c>
      <c r="F7" s="50">
        <f>SUM(F8)</f>
        <v>95503</v>
      </c>
      <c r="G7" s="50">
        <f t="shared" ref="G7:I7" si="1">SUM(G8)</f>
        <v>95503</v>
      </c>
      <c r="H7" s="50">
        <f t="shared" si="1"/>
        <v>95503</v>
      </c>
      <c r="I7" s="50">
        <f t="shared" si="1"/>
        <v>95503</v>
      </c>
    </row>
    <row r="8" spans="1:9" x14ac:dyDescent="0.25">
      <c r="A8" s="90" t="s">
        <v>81</v>
      </c>
      <c r="B8" s="91"/>
      <c r="C8" s="92"/>
      <c r="D8" s="45" t="s">
        <v>18</v>
      </c>
      <c r="E8" s="10">
        <v>156192</v>
      </c>
      <c r="F8" s="50">
        <f t="shared" ref="F8:I8" si="2">SUM(F10:F14)</f>
        <v>95503</v>
      </c>
      <c r="G8" s="50">
        <f t="shared" si="2"/>
        <v>95503</v>
      </c>
      <c r="H8" s="50">
        <f t="shared" si="2"/>
        <v>95503</v>
      </c>
      <c r="I8" s="50">
        <f t="shared" si="2"/>
        <v>95503</v>
      </c>
    </row>
    <row r="9" spans="1:9" x14ac:dyDescent="0.25">
      <c r="A9" s="87">
        <v>3</v>
      </c>
      <c r="B9" s="88"/>
      <c r="C9" s="89"/>
      <c r="D9" s="30" t="s">
        <v>22</v>
      </c>
      <c r="E9" s="10">
        <f>SUM(E10:E12)</f>
        <v>26662</v>
      </c>
      <c r="F9" s="11">
        <f>SUM(F10:F14)</f>
        <v>95503</v>
      </c>
      <c r="G9" s="11">
        <f t="shared" ref="G9:I9" si="3">SUM(G10:G14)</f>
        <v>95503</v>
      </c>
      <c r="H9" s="11">
        <f t="shared" si="3"/>
        <v>95503</v>
      </c>
      <c r="I9" s="11">
        <f t="shared" si="3"/>
        <v>95503</v>
      </c>
    </row>
    <row r="10" spans="1:9" x14ac:dyDescent="0.25">
      <c r="A10" s="84">
        <v>31</v>
      </c>
      <c r="B10" s="85"/>
      <c r="C10" s="86"/>
      <c r="D10" s="30" t="s">
        <v>23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84">
        <v>32</v>
      </c>
      <c r="B11" s="85"/>
      <c r="C11" s="86"/>
      <c r="D11" s="30" t="s">
        <v>40</v>
      </c>
      <c r="E11" s="10">
        <v>13822</v>
      </c>
      <c r="F11" s="11">
        <v>14203</v>
      </c>
      <c r="G11" s="11">
        <v>14203</v>
      </c>
      <c r="H11" s="11">
        <v>14203</v>
      </c>
      <c r="I11" s="11">
        <v>14203</v>
      </c>
    </row>
    <row r="12" spans="1:9" x14ac:dyDescent="0.25">
      <c r="A12" s="47">
        <v>34</v>
      </c>
      <c r="B12" s="48"/>
      <c r="C12" s="49"/>
      <c r="D12" s="30" t="s">
        <v>70</v>
      </c>
      <c r="E12" s="10">
        <v>12840</v>
      </c>
      <c r="F12" s="11">
        <v>9300</v>
      </c>
      <c r="G12" s="11">
        <v>9300</v>
      </c>
      <c r="H12" s="11">
        <v>9300</v>
      </c>
      <c r="I12" s="11">
        <v>9300</v>
      </c>
    </row>
    <row r="13" spans="1:9" x14ac:dyDescent="0.25">
      <c r="A13" s="47">
        <v>5</v>
      </c>
      <c r="B13" s="48"/>
      <c r="C13" s="49"/>
      <c r="D13" s="30" t="s">
        <v>82</v>
      </c>
      <c r="E13" s="10">
        <f>SUM(E14)</f>
        <v>71402</v>
      </c>
      <c r="F13" s="11"/>
      <c r="G13" s="11"/>
      <c r="H13" s="11"/>
      <c r="I13" s="11"/>
    </row>
    <row r="14" spans="1:9" x14ac:dyDescent="0.25">
      <c r="A14" s="47">
        <v>54</v>
      </c>
      <c r="B14" s="48"/>
      <c r="C14" s="49"/>
      <c r="D14" s="30" t="s">
        <v>82</v>
      </c>
      <c r="E14" s="10">
        <v>71402</v>
      </c>
      <c r="F14" s="11">
        <v>72000</v>
      </c>
      <c r="G14" s="11">
        <v>72000</v>
      </c>
      <c r="H14" s="11">
        <v>72000</v>
      </c>
      <c r="I14" s="11">
        <v>72000</v>
      </c>
    </row>
    <row r="15" spans="1:9" x14ac:dyDescent="0.25">
      <c r="A15" s="93" t="s">
        <v>83</v>
      </c>
      <c r="B15" s="94"/>
      <c r="C15" s="95"/>
      <c r="D15" s="31" t="s">
        <v>84</v>
      </c>
      <c r="E15" s="50">
        <f>E16+E19</f>
        <v>23978</v>
      </c>
      <c r="F15" s="51">
        <f>F16+F19</f>
        <v>23978</v>
      </c>
      <c r="G15" s="51">
        <f t="shared" ref="G15:I15" si="4">G16+G19</f>
        <v>23978</v>
      </c>
      <c r="H15" s="51">
        <f t="shared" si="4"/>
        <v>23978</v>
      </c>
      <c r="I15" s="51">
        <f t="shared" si="4"/>
        <v>23978</v>
      </c>
    </row>
    <row r="16" spans="1:9" x14ac:dyDescent="0.25">
      <c r="A16" s="90" t="s">
        <v>81</v>
      </c>
      <c r="B16" s="91"/>
      <c r="C16" s="92"/>
      <c r="D16" s="45" t="s">
        <v>18</v>
      </c>
      <c r="E16" s="10">
        <v>11989</v>
      </c>
      <c r="F16" s="51">
        <v>11989</v>
      </c>
      <c r="G16" s="51">
        <v>11989</v>
      </c>
      <c r="H16" s="51">
        <v>11989</v>
      </c>
      <c r="I16" s="51">
        <v>11989</v>
      </c>
    </row>
    <row r="17" spans="1:9" x14ac:dyDescent="0.25">
      <c r="A17" s="87">
        <v>3</v>
      </c>
      <c r="B17" s="88"/>
      <c r="C17" s="89"/>
      <c r="D17" s="30" t="s">
        <v>22</v>
      </c>
      <c r="E17" s="10">
        <v>11989</v>
      </c>
      <c r="F17" s="11">
        <f>SUM(F18)</f>
        <v>11989</v>
      </c>
      <c r="G17" s="11">
        <f t="shared" ref="G17:I17" si="5">SUM(G18)</f>
        <v>11989</v>
      </c>
      <c r="H17" s="11">
        <f t="shared" si="5"/>
        <v>11989</v>
      </c>
      <c r="I17" s="11">
        <f t="shared" si="5"/>
        <v>11989</v>
      </c>
    </row>
    <row r="18" spans="1:9" x14ac:dyDescent="0.25">
      <c r="A18" s="84">
        <v>31</v>
      </c>
      <c r="B18" s="85"/>
      <c r="C18" s="86"/>
      <c r="D18" s="30" t="s">
        <v>23</v>
      </c>
      <c r="E18" s="10">
        <v>11989</v>
      </c>
      <c r="F18" s="11">
        <v>11989</v>
      </c>
      <c r="G18" s="11">
        <v>11989</v>
      </c>
      <c r="H18" s="11">
        <v>11989</v>
      </c>
      <c r="I18" s="11">
        <v>11989</v>
      </c>
    </row>
    <row r="19" spans="1:9" ht="15" customHeight="1" x14ac:dyDescent="0.25">
      <c r="A19" s="90" t="s">
        <v>85</v>
      </c>
      <c r="B19" s="91"/>
      <c r="C19" s="92"/>
      <c r="D19" s="45" t="s">
        <v>60</v>
      </c>
      <c r="E19" s="10">
        <v>11989</v>
      </c>
      <c r="F19" s="51">
        <v>11989</v>
      </c>
      <c r="G19" s="51">
        <v>11989</v>
      </c>
      <c r="H19" s="51">
        <v>11989</v>
      </c>
      <c r="I19" s="51">
        <v>11989</v>
      </c>
    </row>
    <row r="20" spans="1:9" ht="15" customHeight="1" x14ac:dyDescent="0.25">
      <c r="A20" s="87">
        <v>3</v>
      </c>
      <c r="B20" s="88"/>
      <c r="C20" s="89"/>
      <c r="D20" s="30" t="s">
        <v>22</v>
      </c>
      <c r="E20" s="10">
        <f>SUM(E21:E22)</f>
        <v>11989</v>
      </c>
      <c r="F20" s="50"/>
      <c r="G20" s="50"/>
      <c r="H20" s="50"/>
      <c r="I20" s="50"/>
    </row>
    <row r="21" spans="1:9" x14ac:dyDescent="0.25">
      <c r="A21" s="47">
        <v>31</v>
      </c>
      <c r="B21" s="48"/>
      <c r="C21" s="49"/>
      <c r="D21" s="30" t="s">
        <v>22</v>
      </c>
      <c r="E21" s="10">
        <v>1040</v>
      </c>
      <c r="F21" s="10">
        <v>1040</v>
      </c>
      <c r="G21" s="10">
        <v>1040</v>
      </c>
      <c r="H21" s="10">
        <v>1040</v>
      </c>
      <c r="I21" s="10">
        <v>1040</v>
      </c>
    </row>
    <row r="22" spans="1:9" x14ac:dyDescent="0.25">
      <c r="A22" s="84">
        <v>32</v>
      </c>
      <c r="B22" s="85"/>
      <c r="C22" s="86"/>
      <c r="D22" s="30" t="s">
        <v>40</v>
      </c>
      <c r="E22" s="10">
        <v>10949</v>
      </c>
      <c r="F22" s="10">
        <v>10949</v>
      </c>
      <c r="G22" s="10">
        <v>10949</v>
      </c>
      <c r="H22" s="10">
        <v>10949</v>
      </c>
      <c r="I22" s="10">
        <v>10949</v>
      </c>
    </row>
    <row r="23" spans="1:9" ht="15" customHeight="1" x14ac:dyDescent="0.25">
      <c r="A23" s="93" t="s">
        <v>118</v>
      </c>
      <c r="B23" s="94"/>
      <c r="C23" s="95"/>
      <c r="D23" s="30" t="s">
        <v>119</v>
      </c>
      <c r="E23" s="10"/>
      <c r="F23" s="50">
        <f>F24+F27</f>
        <v>21398</v>
      </c>
      <c r="G23" s="50">
        <f>G24+G27</f>
        <v>21398</v>
      </c>
      <c r="H23" s="50">
        <f t="shared" ref="H23:I23" si="6">H24+H27</f>
        <v>21398</v>
      </c>
      <c r="I23" s="50">
        <f t="shared" si="6"/>
        <v>21398</v>
      </c>
    </row>
    <row r="24" spans="1:9" x14ac:dyDescent="0.25">
      <c r="A24" s="54">
        <v>3</v>
      </c>
      <c r="B24" s="48"/>
      <c r="C24" s="49"/>
      <c r="D24" s="30"/>
      <c r="E24" s="10"/>
      <c r="F24" s="50">
        <f>SUM(F25:F26)</f>
        <v>20795</v>
      </c>
      <c r="G24" s="50">
        <f>SUM(G25:G26)</f>
        <v>20795</v>
      </c>
      <c r="H24" s="50">
        <f t="shared" ref="H24:I24" si="7">SUM(H25:H26)</f>
        <v>20795</v>
      </c>
      <c r="I24" s="50">
        <f t="shared" si="7"/>
        <v>20795</v>
      </c>
    </row>
    <row r="25" spans="1:9" x14ac:dyDescent="0.25">
      <c r="A25" s="47">
        <v>31</v>
      </c>
      <c r="B25" s="48"/>
      <c r="C25" s="49"/>
      <c r="D25" s="30" t="s">
        <v>22</v>
      </c>
      <c r="E25" s="10"/>
      <c r="F25" s="10">
        <v>17500</v>
      </c>
      <c r="G25" s="10">
        <v>17500</v>
      </c>
      <c r="H25" s="10">
        <v>17500</v>
      </c>
      <c r="I25" s="10">
        <v>17500</v>
      </c>
    </row>
    <row r="26" spans="1:9" x14ac:dyDescent="0.25">
      <c r="A26" s="84">
        <v>32</v>
      </c>
      <c r="B26" s="85"/>
      <c r="C26" s="86"/>
      <c r="D26" s="30" t="s">
        <v>40</v>
      </c>
      <c r="E26" s="10"/>
      <c r="F26" s="10">
        <v>3295</v>
      </c>
      <c r="G26" s="10">
        <v>3295</v>
      </c>
      <c r="H26" s="10">
        <v>3295</v>
      </c>
      <c r="I26" s="10">
        <v>3295</v>
      </c>
    </row>
    <row r="27" spans="1:9" x14ac:dyDescent="0.25">
      <c r="A27" s="87">
        <v>4</v>
      </c>
      <c r="B27" s="88"/>
      <c r="C27" s="89"/>
      <c r="D27" s="30"/>
      <c r="E27" s="10"/>
      <c r="F27" s="50">
        <v>603</v>
      </c>
      <c r="G27" s="50">
        <v>603</v>
      </c>
      <c r="H27" s="50">
        <v>603</v>
      </c>
      <c r="I27" s="50">
        <f>SUM(I28)</f>
        <v>603</v>
      </c>
    </row>
    <row r="28" spans="1:9" x14ac:dyDescent="0.25">
      <c r="A28" s="54">
        <v>42</v>
      </c>
      <c r="B28" s="48"/>
      <c r="C28" s="49"/>
      <c r="D28" s="30" t="s">
        <v>120</v>
      </c>
      <c r="E28" s="10"/>
      <c r="F28" s="10">
        <v>603</v>
      </c>
      <c r="G28" s="10">
        <v>603</v>
      </c>
      <c r="H28" s="10">
        <v>603</v>
      </c>
      <c r="I28" s="10">
        <v>603</v>
      </c>
    </row>
    <row r="29" spans="1:9" ht="25.5" x14ac:dyDescent="0.25">
      <c r="A29" s="93" t="s">
        <v>86</v>
      </c>
      <c r="B29" s="94"/>
      <c r="C29" s="95"/>
      <c r="D29" s="31" t="s">
        <v>87</v>
      </c>
      <c r="E29" s="50">
        <v>767545</v>
      </c>
      <c r="F29" s="51">
        <f>F30+F35</f>
        <v>642074</v>
      </c>
      <c r="G29" s="51">
        <f t="shared" ref="G29:I29" si="8">G30+G35</f>
        <v>661335</v>
      </c>
      <c r="H29" s="51">
        <f t="shared" si="8"/>
        <v>661335</v>
      </c>
      <c r="I29" s="51">
        <f t="shared" si="8"/>
        <v>661335</v>
      </c>
    </row>
    <row r="30" spans="1:9" ht="25.5" x14ac:dyDescent="0.25">
      <c r="A30" s="93" t="s">
        <v>88</v>
      </c>
      <c r="B30" s="94"/>
      <c r="C30" s="95"/>
      <c r="D30" s="31" t="s">
        <v>89</v>
      </c>
      <c r="E30" s="50">
        <v>767545</v>
      </c>
      <c r="F30" s="11">
        <v>564617</v>
      </c>
      <c r="G30" s="11">
        <f>SUM(G31)</f>
        <v>583878</v>
      </c>
      <c r="H30" s="11">
        <f t="shared" ref="H30:I30" si="9">SUM(H31)</f>
        <v>583878</v>
      </c>
      <c r="I30" s="11">
        <f t="shared" si="9"/>
        <v>583878</v>
      </c>
    </row>
    <row r="31" spans="1:9" x14ac:dyDescent="0.25">
      <c r="A31" s="90" t="s">
        <v>90</v>
      </c>
      <c r="B31" s="91"/>
      <c r="C31" s="92"/>
      <c r="D31" s="45" t="s">
        <v>91</v>
      </c>
      <c r="E31" s="10">
        <v>621907</v>
      </c>
      <c r="F31" s="11">
        <v>564617</v>
      </c>
      <c r="G31" s="11">
        <f>SUM(G32)</f>
        <v>583878</v>
      </c>
      <c r="H31" s="11">
        <f>SUM(H32)</f>
        <v>583878</v>
      </c>
      <c r="I31" s="11">
        <f>SUM(I32)</f>
        <v>583878</v>
      </c>
    </row>
    <row r="32" spans="1:9" x14ac:dyDescent="0.25">
      <c r="A32" s="87">
        <v>3</v>
      </c>
      <c r="B32" s="88"/>
      <c r="C32" s="89"/>
      <c r="D32" s="30" t="s">
        <v>22</v>
      </c>
      <c r="E32" s="10">
        <f>SUM(E33:E34)</f>
        <v>563262</v>
      </c>
      <c r="F32" s="11">
        <f>SUM(F33:F34)</f>
        <v>564616</v>
      </c>
      <c r="G32" s="11">
        <f>SUM(G33:G34)</f>
        <v>583878</v>
      </c>
      <c r="H32" s="11">
        <f t="shared" ref="H32:I32" si="10">SUM(H33:H34)</f>
        <v>583878</v>
      </c>
      <c r="I32" s="11">
        <f t="shared" si="10"/>
        <v>583878</v>
      </c>
    </row>
    <row r="33" spans="1:9" x14ac:dyDescent="0.25">
      <c r="A33" s="84">
        <v>31</v>
      </c>
      <c r="B33" s="85"/>
      <c r="C33" s="86"/>
      <c r="D33" s="30" t="s">
        <v>23</v>
      </c>
      <c r="E33" s="10">
        <v>544709</v>
      </c>
      <c r="F33" s="11">
        <v>544708</v>
      </c>
      <c r="G33" s="11">
        <v>563970</v>
      </c>
      <c r="H33" s="11">
        <v>563970</v>
      </c>
      <c r="I33" s="11">
        <v>563970</v>
      </c>
    </row>
    <row r="34" spans="1:9" x14ac:dyDescent="0.25">
      <c r="A34" s="84">
        <v>32</v>
      </c>
      <c r="B34" s="85"/>
      <c r="C34" s="86"/>
      <c r="D34" s="30" t="s">
        <v>40</v>
      </c>
      <c r="E34" s="10">
        <v>18553</v>
      </c>
      <c r="F34" s="11">
        <v>19908</v>
      </c>
      <c r="G34" s="11">
        <v>19908</v>
      </c>
      <c r="H34" s="11">
        <v>19908</v>
      </c>
      <c r="I34" s="11">
        <v>19908</v>
      </c>
    </row>
    <row r="35" spans="1:9" ht="31.5" customHeight="1" x14ac:dyDescent="0.25">
      <c r="A35" s="93" t="s">
        <v>92</v>
      </c>
      <c r="B35" s="94"/>
      <c r="C35" s="95"/>
      <c r="D35" s="31" t="s">
        <v>93</v>
      </c>
      <c r="E35" s="50">
        <v>145638</v>
      </c>
      <c r="F35" s="51">
        <v>77457</v>
      </c>
      <c r="G35" s="51">
        <v>77457</v>
      </c>
      <c r="H35" s="51">
        <v>77457</v>
      </c>
      <c r="I35" s="51">
        <v>77457</v>
      </c>
    </row>
    <row r="36" spans="1:9" ht="15" customHeight="1" x14ac:dyDescent="0.25">
      <c r="A36" s="90" t="s">
        <v>90</v>
      </c>
      <c r="B36" s="91"/>
      <c r="C36" s="92"/>
      <c r="D36" s="45" t="s">
        <v>91</v>
      </c>
      <c r="E36" s="10">
        <v>145638</v>
      </c>
      <c r="F36" s="51">
        <v>77457</v>
      </c>
      <c r="G36" s="51">
        <v>77457</v>
      </c>
      <c r="H36" s="51">
        <v>77457</v>
      </c>
      <c r="I36" s="51">
        <v>77457</v>
      </c>
    </row>
    <row r="37" spans="1:9" hidden="1" x14ac:dyDescent="0.25">
      <c r="A37" s="87"/>
      <c r="B37" s="88"/>
      <c r="C37" s="89"/>
      <c r="D37" s="30"/>
      <c r="E37" s="10"/>
      <c r="F37" s="11"/>
      <c r="G37" s="11"/>
      <c r="H37" s="11"/>
      <c r="I37" s="11"/>
    </row>
    <row r="38" spans="1:9" hidden="1" x14ac:dyDescent="0.25">
      <c r="A38" s="84"/>
      <c r="B38" s="85"/>
      <c r="C38" s="86"/>
      <c r="D38" s="30"/>
      <c r="E38" s="10"/>
      <c r="F38" s="11"/>
      <c r="G38" s="11"/>
      <c r="H38" s="11"/>
      <c r="I38" s="11"/>
    </row>
    <row r="39" spans="1:9" ht="15" hidden="1" customHeight="1" x14ac:dyDescent="0.25">
      <c r="A39" s="90"/>
      <c r="B39" s="91"/>
      <c r="C39" s="92"/>
      <c r="D39" s="45"/>
      <c r="E39" s="10"/>
      <c r="F39" s="11"/>
      <c r="G39" s="11"/>
      <c r="H39" s="11"/>
      <c r="I39" s="11"/>
    </row>
    <row r="40" spans="1:9" ht="25.5" x14ac:dyDescent="0.25">
      <c r="A40" s="87">
        <v>4</v>
      </c>
      <c r="B40" s="88"/>
      <c r="C40" s="89"/>
      <c r="D40" s="30" t="s">
        <v>24</v>
      </c>
      <c r="E40" s="10">
        <v>77187</v>
      </c>
      <c r="F40" s="11">
        <f>SUM(F41:F42)</f>
        <v>77457</v>
      </c>
      <c r="G40" s="11">
        <f t="shared" ref="G40:I40" si="11">SUM(G41:G42)</f>
        <v>77457</v>
      </c>
      <c r="H40" s="11">
        <f t="shared" si="11"/>
        <v>77457</v>
      </c>
      <c r="I40" s="11">
        <f t="shared" si="11"/>
        <v>77457</v>
      </c>
    </row>
    <row r="41" spans="1:9" ht="25.5" x14ac:dyDescent="0.25">
      <c r="A41" s="84">
        <v>42</v>
      </c>
      <c r="B41" s="85"/>
      <c r="C41" s="86"/>
      <c r="D41" s="30" t="s">
        <v>56</v>
      </c>
      <c r="E41" s="10">
        <v>46472</v>
      </c>
      <c r="F41" s="11">
        <v>51037</v>
      </c>
      <c r="G41" s="11">
        <v>64238</v>
      </c>
      <c r="H41" s="11">
        <v>64238</v>
      </c>
      <c r="I41" s="11">
        <v>64238</v>
      </c>
    </row>
    <row r="42" spans="1:9" ht="25.5" x14ac:dyDescent="0.25">
      <c r="A42" s="84">
        <v>45</v>
      </c>
      <c r="B42" s="85"/>
      <c r="C42" s="86"/>
      <c r="D42" s="30" t="s">
        <v>72</v>
      </c>
      <c r="E42" s="10">
        <v>30715</v>
      </c>
      <c r="F42" s="11">
        <v>26420</v>
      </c>
      <c r="G42" s="11">
        <v>13219</v>
      </c>
      <c r="H42" s="11">
        <v>13219</v>
      </c>
      <c r="I42" s="11">
        <v>13219</v>
      </c>
    </row>
    <row r="43" spans="1:9" ht="28.5" customHeight="1" x14ac:dyDescent="0.25">
      <c r="A43" s="93" t="s">
        <v>94</v>
      </c>
      <c r="B43" s="94"/>
      <c r="C43" s="95"/>
      <c r="D43" s="30" t="s">
        <v>95</v>
      </c>
      <c r="E43" s="50">
        <f>E44+E69+E74</f>
        <v>1503058</v>
      </c>
      <c r="F43" s="50">
        <f>F44+F69+F74+F83+F88</f>
        <v>2264284</v>
      </c>
      <c r="G43" s="50">
        <f>G44+G69+G74</f>
        <v>1815552</v>
      </c>
      <c r="H43" s="50">
        <f>H44+H69+H74+H83+H88</f>
        <v>1798870</v>
      </c>
      <c r="I43" s="50">
        <f>I44+I69+I74+I83+I88</f>
        <v>1428935</v>
      </c>
    </row>
    <row r="44" spans="1:9" x14ac:dyDescent="0.25">
      <c r="A44" s="93" t="s">
        <v>96</v>
      </c>
      <c r="B44" s="94"/>
      <c r="C44" s="95"/>
      <c r="D44" s="31" t="s">
        <v>97</v>
      </c>
      <c r="E44" s="50">
        <f>E50+E53+E66</f>
        <v>1111420</v>
      </c>
      <c r="F44" s="50">
        <f>F45+F50+F53+F66</f>
        <v>1721894</v>
      </c>
      <c r="G44" s="50">
        <f>G50+G53</f>
        <v>1682830</v>
      </c>
      <c r="H44" s="50">
        <f>H50+H53+H66+H60</f>
        <v>1682830</v>
      </c>
      <c r="I44" s="50">
        <f>I50+I53+I66+I60</f>
        <v>1312895</v>
      </c>
    </row>
    <row r="45" spans="1:9" ht="15" customHeight="1" x14ac:dyDescent="0.25">
      <c r="A45" s="90" t="s">
        <v>81</v>
      </c>
      <c r="B45" s="91"/>
      <c r="C45" s="92"/>
      <c r="D45" s="45" t="s">
        <v>18</v>
      </c>
      <c r="E45" s="50"/>
      <c r="F45" s="50">
        <f>F46+F48</f>
        <v>409000</v>
      </c>
      <c r="G45" s="50"/>
      <c r="H45" s="50"/>
      <c r="I45" s="50"/>
    </row>
    <row r="46" spans="1:9" ht="15" customHeight="1" x14ac:dyDescent="0.25">
      <c r="A46" s="52">
        <v>3</v>
      </c>
      <c r="B46" s="53"/>
      <c r="C46" s="45"/>
      <c r="D46" s="30" t="s">
        <v>22</v>
      </c>
      <c r="E46" s="50"/>
      <c r="F46" s="50">
        <f>SUM(F47)</f>
        <v>79000</v>
      </c>
      <c r="G46" s="50"/>
      <c r="H46" s="50"/>
      <c r="I46" s="50"/>
    </row>
    <row r="47" spans="1:9" ht="15" customHeight="1" x14ac:dyDescent="0.25">
      <c r="A47" s="52">
        <v>31</v>
      </c>
      <c r="B47" s="53"/>
      <c r="C47" s="45"/>
      <c r="D47" s="30" t="s">
        <v>23</v>
      </c>
      <c r="E47" s="50"/>
      <c r="F47" s="10">
        <v>79000</v>
      </c>
      <c r="G47" s="50">
        <v>0</v>
      </c>
      <c r="H47" s="50">
        <v>0</v>
      </c>
      <c r="I47" s="50">
        <v>0</v>
      </c>
    </row>
    <row r="48" spans="1:9" ht="28.5" customHeight="1" x14ac:dyDescent="0.25">
      <c r="A48" s="52">
        <v>4</v>
      </c>
      <c r="B48" s="57"/>
      <c r="C48" s="45"/>
      <c r="D48" s="30" t="s">
        <v>24</v>
      </c>
      <c r="E48" s="50"/>
      <c r="F48" s="50">
        <v>330000</v>
      </c>
      <c r="G48" s="50"/>
      <c r="H48" s="50"/>
      <c r="I48" s="50"/>
    </row>
    <row r="49" spans="1:9" ht="30.75" customHeight="1" x14ac:dyDescent="0.25">
      <c r="A49" s="52">
        <v>45</v>
      </c>
      <c r="B49" s="53"/>
      <c r="C49" s="45"/>
      <c r="D49" s="30" t="s">
        <v>56</v>
      </c>
      <c r="E49" s="50"/>
      <c r="F49" s="10">
        <v>330000</v>
      </c>
      <c r="G49" s="50"/>
      <c r="H49" s="50"/>
      <c r="I49" s="50"/>
    </row>
    <row r="50" spans="1:9" x14ac:dyDescent="0.25">
      <c r="A50" s="90" t="s">
        <v>98</v>
      </c>
      <c r="B50" s="91"/>
      <c r="C50" s="92"/>
      <c r="D50" s="45" t="s">
        <v>99</v>
      </c>
      <c r="E50" s="10">
        <v>24302</v>
      </c>
      <c r="F50" s="11">
        <v>27872</v>
      </c>
      <c r="G50" s="51">
        <v>27872</v>
      </c>
      <c r="H50" s="11">
        <v>27872</v>
      </c>
      <c r="I50" s="11">
        <v>27872</v>
      </c>
    </row>
    <row r="51" spans="1:9" x14ac:dyDescent="0.25">
      <c r="A51" s="87">
        <v>3</v>
      </c>
      <c r="B51" s="88"/>
      <c r="C51" s="89"/>
      <c r="D51" s="30" t="s">
        <v>22</v>
      </c>
      <c r="E51" s="10">
        <v>24302</v>
      </c>
      <c r="F51" s="11">
        <v>27872</v>
      </c>
      <c r="G51" s="11">
        <v>27872</v>
      </c>
      <c r="H51" s="11">
        <v>27872</v>
      </c>
      <c r="I51" s="11">
        <v>27872</v>
      </c>
    </row>
    <row r="52" spans="1:9" x14ac:dyDescent="0.25">
      <c r="A52" s="84">
        <v>31</v>
      </c>
      <c r="B52" s="85"/>
      <c r="C52" s="86"/>
      <c r="D52" s="30" t="s">
        <v>23</v>
      </c>
      <c r="E52" s="10">
        <v>24302</v>
      </c>
      <c r="F52" s="11">
        <v>27872</v>
      </c>
      <c r="G52" s="11">
        <v>27872</v>
      </c>
      <c r="H52" s="11">
        <v>27872</v>
      </c>
      <c r="I52" s="11">
        <v>27872</v>
      </c>
    </row>
    <row r="53" spans="1:9" ht="15" customHeight="1" x14ac:dyDescent="0.25">
      <c r="A53" s="90" t="s">
        <v>100</v>
      </c>
      <c r="B53" s="91"/>
      <c r="C53" s="92"/>
      <c r="D53" s="45" t="s">
        <v>101</v>
      </c>
      <c r="E53" s="10">
        <v>1067210</v>
      </c>
      <c r="F53" s="11">
        <v>1285022</v>
      </c>
      <c r="G53" s="51">
        <f>G54+G60</f>
        <v>1654958</v>
      </c>
      <c r="H53" s="11">
        <v>1285023</v>
      </c>
      <c r="I53" s="11">
        <v>1285023</v>
      </c>
    </row>
    <row r="54" spans="1:9" ht="15" customHeight="1" x14ac:dyDescent="0.25">
      <c r="A54" s="87">
        <v>3</v>
      </c>
      <c r="B54" s="88"/>
      <c r="C54" s="89"/>
      <c r="D54" s="30" t="s">
        <v>22</v>
      </c>
      <c r="E54" s="10">
        <f>SUM(E55:E58)</f>
        <v>1178441</v>
      </c>
      <c r="F54" s="11"/>
      <c r="G54" s="11">
        <f>SUM(G55:G58)</f>
        <v>1285023</v>
      </c>
      <c r="H54" s="11"/>
      <c r="I54" s="11"/>
    </row>
    <row r="55" spans="1:9" x14ac:dyDescent="0.25">
      <c r="A55" s="84">
        <v>31</v>
      </c>
      <c r="B55" s="85"/>
      <c r="C55" s="86"/>
      <c r="D55" s="30" t="s">
        <v>23</v>
      </c>
      <c r="E55" s="10">
        <v>550083</v>
      </c>
      <c r="F55" s="11">
        <v>692414</v>
      </c>
      <c r="G55" s="11">
        <v>692414</v>
      </c>
      <c r="H55" s="11">
        <v>692414</v>
      </c>
      <c r="I55" s="11">
        <v>692414</v>
      </c>
    </row>
    <row r="56" spans="1:9" x14ac:dyDescent="0.25">
      <c r="A56" s="84">
        <v>32</v>
      </c>
      <c r="B56" s="85"/>
      <c r="C56" s="86"/>
      <c r="D56" s="30" t="s">
        <v>40</v>
      </c>
      <c r="E56" s="10">
        <v>620377</v>
      </c>
      <c r="F56" s="11">
        <v>583848</v>
      </c>
      <c r="G56" s="11">
        <v>583849</v>
      </c>
      <c r="H56" s="11">
        <v>583849</v>
      </c>
      <c r="I56" s="11">
        <v>583849</v>
      </c>
    </row>
    <row r="57" spans="1:9" x14ac:dyDescent="0.25">
      <c r="A57" s="47">
        <v>34</v>
      </c>
      <c r="B57" s="48"/>
      <c r="C57" s="49"/>
      <c r="D57" s="30" t="s">
        <v>70</v>
      </c>
      <c r="E57" s="10">
        <v>7036</v>
      </c>
      <c r="F57" s="11">
        <v>6769</v>
      </c>
      <c r="G57" s="11">
        <v>6769</v>
      </c>
      <c r="H57" s="11">
        <v>6769</v>
      </c>
      <c r="I57" s="12">
        <v>6769</v>
      </c>
    </row>
    <row r="58" spans="1:9" x14ac:dyDescent="0.25">
      <c r="A58" s="47">
        <v>37</v>
      </c>
      <c r="B58" s="48"/>
      <c r="C58" s="49"/>
      <c r="D58" s="30" t="s">
        <v>71</v>
      </c>
      <c r="E58" s="10">
        <v>945</v>
      </c>
      <c r="F58" s="11">
        <v>1991</v>
      </c>
      <c r="G58" s="11">
        <v>1991</v>
      </c>
      <c r="H58" s="11">
        <v>1991</v>
      </c>
      <c r="I58" s="12">
        <v>1991</v>
      </c>
    </row>
    <row r="59" spans="1:9" x14ac:dyDescent="0.25">
      <c r="A59" s="47"/>
      <c r="B59" s="48"/>
      <c r="C59" s="49"/>
      <c r="D59" s="30" t="s">
        <v>123</v>
      </c>
      <c r="E59" s="10"/>
      <c r="F59" s="11"/>
      <c r="G59" s="11"/>
      <c r="H59" s="11"/>
      <c r="I59" s="12"/>
    </row>
    <row r="60" spans="1:9" x14ac:dyDescent="0.25">
      <c r="A60" s="47">
        <v>3</v>
      </c>
      <c r="B60" s="48"/>
      <c r="C60" s="49"/>
      <c r="D60" s="30" t="s">
        <v>22</v>
      </c>
      <c r="E60" s="10"/>
      <c r="F60" s="11"/>
      <c r="G60" s="11">
        <f>SUM(G61:G62)</f>
        <v>369935</v>
      </c>
      <c r="H60" s="11">
        <f t="shared" ref="H60:I60" si="12">SUM(H61:H62)</f>
        <v>369935</v>
      </c>
      <c r="I60" s="11">
        <f t="shared" si="12"/>
        <v>0</v>
      </c>
    </row>
    <row r="61" spans="1:9" x14ac:dyDescent="0.25">
      <c r="A61" s="84">
        <v>31</v>
      </c>
      <c r="B61" s="85"/>
      <c r="C61" s="86"/>
      <c r="D61" s="30" t="s">
        <v>23</v>
      </c>
      <c r="E61" s="10"/>
      <c r="F61" s="11"/>
      <c r="G61" s="11">
        <v>132091</v>
      </c>
      <c r="H61" s="11">
        <v>132091</v>
      </c>
      <c r="I61" s="11">
        <v>0</v>
      </c>
    </row>
    <row r="62" spans="1:9" x14ac:dyDescent="0.25">
      <c r="A62" s="84">
        <v>32</v>
      </c>
      <c r="B62" s="85"/>
      <c r="C62" s="86"/>
      <c r="D62" s="30" t="s">
        <v>40</v>
      </c>
      <c r="E62" s="10"/>
      <c r="F62" s="11"/>
      <c r="G62" s="11">
        <v>237844</v>
      </c>
      <c r="H62" s="11">
        <v>237844</v>
      </c>
      <c r="I62" s="11">
        <v>0</v>
      </c>
    </row>
    <row r="63" spans="1:9" ht="25.5" x14ac:dyDescent="0.25">
      <c r="A63" s="87">
        <v>4</v>
      </c>
      <c r="B63" s="88"/>
      <c r="C63" s="89"/>
      <c r="D63" s="30" t="s">
        <v>24</v>
      </c>
      <c r="E63" s="10">
        <f>SUM(E64:E65)</f>
        <v>31145</v>
      </c>
      <c r="F63" s="11"/>
      <c r="G63" s="11"/>
      <c r="H63" s="11"/>
      <c r="I63" s="12"/>
    </row>
    <row r="64" spans="1:9" ht="25.5" x14ac:dyDescent="0.25">
      <c r="A64" s="47">
        <v>42</v>
      </c>
      <c r="B64" s="48"/>
      <c r="C64" s="49"/>
      <c r="D64" s="30" t="s">
        <v>56</v>
      </c>
      <c r="E64" s="10">
        <v>1650</v>
      </c>
      <c r="F64" s="11"/>
      <c r="G64" s="11"/>
      <c r="H64" s="11"/>
      <c r="I64" s="12"/>
    </row>
    <row r="65" spans="1:9" ht="25.5" x14ac:dyDescent="0.25">
      <c r="A65" s="84">
        <v>45</v>
      </c>
      <c r="B65" s="85"/>
      <c r="C65" s="86"/>
      <c r="D65" s="30" t="s">
        <v>72</v>
      </c>
      <c r="E65" s="10">
        <v>29495</v>
      </c>
      <c r="F65" s="11"/>
      <c r="G65" s="11"/>
      <c r="H65" s="11"/>
      <c r="I65" s="12"/>
    </row>
    <row r="66" spans="1:9" ht="15" customHeight="1" x14ac:dyDescent="0.25">
      <c r="A66" s="87" t="s">
        <v>109</v>
      </c>
      <c r="B66" s="88"/>
      <c r="C66" s="89"/>
      <c r="D66" s="30" t="s">
        <v>110</v>
      </c>
      <c r="E66" s="10">
        <v>19908</v>
      </c>
      <c r="F66" s="11">
        <v>0</v>
      </c>
      <c r="G66" s="11">
        <v>0</v>
      </c>
      <c r="H66" s="11">
        <v>0</v>
      </c>
      <c r="I66" s="11">
        <v>0</v>
      </c>
    </row>
    <row r="67" spans="1:9" ht="15" customHeight="1" x14ac:dyDescent="0.25">
      <c r="A67" s="87">
        <v>3</v>
      </c>
      <c r="B67" s="88"/>
      <c r="C67" s="89"/>
      <c r="D67" s="30" t="s">
        <v>22</v>
      </c>
      <c r="E67" s="10">
        <v>12192</v>
      </c>
      <c r="F67" s="11">
        <v>0</v>
      </c>
      <c r="G67" s="11">
        <v>0</v>
      </c>
      <c r="H67" s="11">
        <v>0</v>
      </c>
      <c r="I67" s="11">
        <v>0</v>
      </c>
    </row>
    <row r="68" spans="1:9" x14ac:dyDescent="0.25">
      <c r="A68" s="47">
        <v>31</v>
      </c>
      <c r="B68" s="48"/>
      <c r="C68" s="49"/>
      <c r="D68" s="30" t="s">
        <v>23</v>
      </c>
      <c r="E68" s="10">
        <v>12192</v>
      </c>
      <c r="F68" s="11">
        <v>0</v>
      </c>
      <c r="G68" s="11">
        <v>0</v>
      </c>
      <c r="H68" s="11">
        <v>0</v>
      </c>
      <c r="I68" s="11">
        <v>0</v>
      </c>
    </row>
    <row r="69" spans="1:9" ht="26.25" customHeight="1" x14ac:dyDescent="0.25">
      <c r="A69" s="93" t="s">
        <v>104</v>
      </c>
      <c r="B69" s="94"/>
      <c r="C69" s="95"/>
      <c r="D69" s="31" t="s">
        <v>105</v>
      </c>
      <c r="E69" s="50">
        <v>73399</v>
      </c>
      <c r="F69" s="11">
        <v>18510</v>
      </c>
      <c r="G69" s="51">
        <v>0</v>
      </c>
      <c r="H69" s="11">
        <v>0</v>
      </c>
      <c r="I69" s="12">
        <v>0</v>
      </c>
    </row>
    <row r="70" spans="1:9" ht="15" customHeight="1" x14ac:dyDescent="0.25">
      <c r="A70" s="90" t="s">
        <v>106</v>
      </c>
      <c r="B70" s="91"/>
      <c r="C70" s="92"/>
      <c r="D70" s="45" t="s">
        <v>107</v>
      </c>
      <c r="E70" s="10">
        <v>73399</v>
      </c>
      <c r="F70" s="11">
        <f>SUM(F72)</f>
        <v>18510</v>
      </c>
      <c r="G70" s="11">
        <v>0</v>
      </c>
      <c r="H70" s="11">
        <v>0</v>
      </c>
      <c r="I70" s="12">
        <v>0</v>
      </c>
    </row>
    <row r="71" spans="1:9" ht="15" customHeight="1" x14ac:dyDescent="0.25">
      <c r="A71" s="87">
        <v>3</v>
      </c>
      <c r="B71" s="88"/>
      <c r="C71" s="89"/>
      <c r="D71" s="30" t="s">
        <v>22</v>
      </c>
      <c r="E71" s="10">
        <f>SUM(E72:E73)</f>
        <v>40406</v>
      </c>
      <c r="F71" s="11"/>
      <c r="G71" s="11">
        <v>0</v>
      </c>
      <c r="H71" s="11">
        <v>0</v>
      </c>
      <c r="I71" s="12">
        <v>0</v>
      </c>
    </row>
    <row r="72" spans="1:9" x14ac:dyDescent="0.25">
      <c r="A72" s="84">
        <v>31</v>
      </c>
      <c r="B72" s="85"/>
      <c r="C72" s="86"/>
      <c r="D72" s="30" t="s">
        <v>23</v>
      </c>
      <c r="E72" s="10">
        <v>26808</v>
      </c>
      <c r="F72" s="11">
        <v>18510</v>
      </c>
      <c r="G72" s="11">
        <v>0</v>
      </c>
      <c r="H72" s="11">
        <v>0</v>
      </c>
      <c r="I72" s="12">
        <v>0</v>
      </c>
    </row>
    <row r="73" spans="1:9" x14ac:dyDescent="0.25">
      <c r="A73" s="84">
        <v>32</v>
      </c>
      <c r="B73" s="85"/>
      <c r="C73" s="86"/>
      <c r="D73" s="30" t="s">
        <v>40</v>
      </c>
      <c r="E73" s="10">
        <v>13598</v>
      </c>
      <c r="F73" s="11">
        <v>0</v>
      </c>
      <c r="G73" s="11">
        <v>0</v>
      </c>
      <c r="H73" s="11">
        <v>0</v>
      </c>
      <c r="I73" s="12">
        <v>0</v>
      </c>
    </row>
    <row r="74" spans="1:9" ht="25.5" x14ac:dyDescent="0.25">
      <c r="A74" s="93" t="s">
        <v>102</v>
      </c>
      <c r="B74" s="94"/>
      <c r="C74" s="95"/>
      <c r="D74" s="31" t="s">
        <v>103</v>
      </c>
      <c r="E74" s="50">
        <v>318239</v>
      </c>
      <c r="F74" s="11">
        <f>SUM(F77:F82)</f>
        <v>390715</v>
      </c>
      <c r="G74" s="51">
        <f>G83</f>
        <v>132722</v>
      </c>
      <c r="H74" s="11">
        <f t="shared" ref="H74:I74" si="13">SUM(H77:H82)</f>
        <v>0</v>
      </c>
      <c r="I74" s="11">
        <f t="shared" si="13"/>
        <v>0</v>
      </c>
    </row>
    <row r="75" spans="1:9" x14ac:dyDescent="0.25">
      <c r="A75" s="90" t="s">
        <v>106</v>
      </c>
      <c r="B75" s="91"/>
      <c r="C75" s="92"/>
      <c r="D75" s="45" t="s">
        <v>107</v>
      </c>
      <c r="E75" s="10">
        <v>288234</v>
      </c>
      <c r="F75" s="11">
        <f>F77+F78+F79+F81</f>
        <v>390715</v>
      </c>
      <c r="G75" s="11">
        <v>0</v>
      </c>
      <c r="H75" s="11">
        <v>0</v>
      </c>
      <c r="I75" s="12">
        <v>0</v>
      </c>
    </row>
    <row r="76" spans="1:9" x14ac:dyDescent="0.25">
      <c r="A76" s="87">
        <v>3</v>
      </c>
      <c r="B76" s="88"/>
      <c r="C76" s="89"/>
      <c r="D76" s="30" t="s">
        <v>22</v>
      </c>
      <c r="E76" s="10">
        <f>SUM(E77:E79)</f>
        <v>285392</v>
      </c>
      <c r="F76" s="11"/>
      <c r="G76" s="11"/>
      <c r="H76" s="11"/>
      <c r="I76" s="12"/>
    </row>
    <row r="77" spans="1:9" x14ac:dyDescent="0.25">
      <c r="A77" s="84">
        <v>31</v>
      </c>
      <c r="B77" s="85"/>
      <c r="C77" s="86"/>
      <c r="D77" s="30" t="s">
        <v>23</v>
      </c>
      <c r="E77" s="10">
        <v>0</v>
      </c>
      <c r="F77" s="11">
        <v>53355</v>
      </c>
      <c r="G77" s="11">
        <v>0</v>
      </c>
      <c r="H77" s="11">
        <v>0</v>
      </c>
      <c r="I77" s="11">
        <v>0</v>
      </c>
    </row>
    <row r="78" spans="1:9" x14ac:dyDescent="0.25">
      <c r="A78" s="84">
        <v>32</v>
      </c>
      <c r="B78" s="85"/>
      <c r="C78" s="86"/>
      <c r="D78" s="30" t="s">
        <v>40</v>
      </c>
      <c r="E78" s="10">
        <v>3318</v>
      </c>
      <c r="F78" s="11">
        <v>72864</v>
      </c>
      <c r="G78" s="11">
        <v>0</v>
      </c>
      <c r="H78" s="11">
        <v>0</v>
      </c>
      <c r="I78" s="11">
        <v>0</v>
      </c>
    </row>
    <row r="79" spans="1:9" ht="25.5" x14ac:dyDescent="0.25">
      <c r="A79" s="47">
        <v>36</v>
      </c>
      <c r="B79" s="48"/>
      <c r="C79" s="49"/>
      <c r="D79" s="30" t="s">
        <v>108</v>
      </c>
      <c r="E79" s="10">
        <v>282074</v>
      </c>
      <c r="F79" s="11">
        <v>264477</v>
      </c>
      <c r="G79" s="11"/>
      <c r="H79" s="11"/>
      <c r="I79" s="12"/>
    </row>
    <row r="80" spans="1:9" ht="25.5" x14ac:dyDescent="0.25">
      <c r="A80" s="87">
        <v>4</v>
      </c>
      <c r="B80" s="88"/>
      <c r="C80" s="89"/>
      <c r="D80" s="30" t="s">
        <v>24</v>
      </c>
      <c r="E80" s="10">
        <v>0</v>
      </c>
      <c r="F80" s="11"/>
      <c r="G80" s="11"/>
      <c r="H80" s="11"/>
      <c r="I80" s="12"/>
    </row>
    <row r="81" spans="1:9" ht="25.5" x14ac:dyDescent="0.25">
      <c r="A81" s="47">
        <v>42</v>
      </c>
      <c r="B81" s="48"/>
      <c r="C81" s="49"/>
      <c r="D81" s="30" t="s">
        <v>56</v>
      </c>
      <c r="E81" s="10">
        <v>0</v>
      </c>
      <c r="F81" s="11">
        <v>19</v>
      </c>
      <c r="G81" s="11"/>
      <c r="H81" s="11"/>
      <c r="I81" s="12"/>
    </row>
    <row r="82" spans="1:9" ht="25.5" x14ac:dyDescent="0.25">
      <c r="A82" s="47">
        <v>45</v>
      </c>
      <c r="B82" s="48"/>
      <c r="C82" s="49"/>
      <c r="D82" s="30" t="s">
        <v>72</v>
      </c>
      <c r="E82" s="10">
        <v>0</v>
      </c>
      <c r="F82" s="11">
        <v>0</v>
      </c>
      <c r="G82" s="11"/>
      <c r="H82" s="11"/>
      <c r="I82" s="12"/>
    </row>
    <row r="83" spans="1:9" x14ac:dyDescent="0.25">
      <c r="A83" s="90" t="s">
        <v>85</v>
      </c>
      <c r="B83" s="91"/>
      <c r="C83" s="92"/>
      <c r="D83" s="30" t="s">
        <v>69</v>
      </c>
      <c r="E83" s="10"/>
      <c r="F83" s="10">
        <f>SUM(F84)</f>
        <v>116040</v>
      </c>
      <c r="G83" s="50">
        <f>SUM(G84)</f>
        <v>132722</v>
      </c>
      <c r="H83" s="10">
        <f>SUM(H84)</f>
        <v>116040</v>
      </c>
      <c r="I83" s="10">
        <f>SUM(I84)</f>
        <v>116040</v>
      </c>
    </row>
    <row r="84" spans="1:9" x14ac:dyDescent="0.25">
      <c r="A84" s="87">
        <v>3</v>
      </c>
      <c r="B84" s="88"/>
      <c r="C84" s="89"/>
      <c r="D84" s="30" t="s">
        <v>22</v>
      </c>
      <c r="E84" s="10"/>
      <c r="F84" s="10">
        <f>SUM(F85:F86)</f>
        <v>116040</v>
      </c>
      <c r="G84" s="10">
        <f>SUM(G85:G86)</f>
        <v>132722</v>
      </c>
      <c r="H84" s="10">
        <f>SUM(H85:H86)</f>
        <v>116040</v>
      </c>
      <c r="I84" s="10">
        <f>SUM(I85:I86)</f>
        <v>116040</v>
      </c>
    </row>
    <row r="85" spans="1:9" x14ac:dyDescent="0.25">
      <c r="A85" s="84">
        <v>31</v>
      </c>
      <c r="B85" s="85"/>
      <c r="C85" s="86"/>
      <c r="D85" s="30" t="s">
        <v>23</v>
      </c>
      <c r="E85" s="10"/>
      <c r="F85" s="10">
        <v>77600</v>
      </c>
      <c r="G85" s="10">
        <v>67200</v>
      </c>
      <c r="H85" s="10">
        <v>77600</v>
      </c>
      <c r="I85" s="10">
        <v>77600</v>
      </c>
    </row>
    <row r="86" spans="1:9" x14ac:dyDescent="0.25">
      <c r="A86" s="84">
        <v>32</v>
      </c>
      <c r="B86" s="85"/>
      <c r="C86" s="86"/>
      <c r="D86" s="30" t="s">
        <v>40</v>
      </c>
      <c r="E86" s="10"/>
      <c r="F86" s="10">
        <v>38440</v>
      </c>
      <c r="G86" s="10">
        <v>65522</v>
      </c>
      <c r="H86" s="10">
        <v>38440</v>
      </c>
      <c r="I86" s="10">
        <v>38440</v>
      </c>
    </row>
    <row r="87" spans="1:9" ht="25.5" x14ac:dyDescent="0.25">
      <c r="A87" s="90" t="s">
        <v>121</v>
      </c>
      <c r="B87" s="91"/>
      <c r="C87" s="92"/>
      <c r="D87" s="30" t="s">
        <v>122</v>
      </c>
      <c r="E87" s="10"/>
      <c r="F87" s="10">
        <f>SUM(F88)</f>
        <v>17125</v>
      </c>
      <c r="G87" s="10"/>
      <c r="H87" s="10"/>
      <c r="I87" s="58"/>
    </row>
    <row r="88" spans="1:9" ht="25.5" x14ac:dyDescent="0.25">
      <c r="A88" s="87">
        <v>4</v>
      </c>
      <c r="B88" s="88"/>
      <c r="C88" s="89"/>
      <c r="D88" s="30" t="s">
        <v>24</v>
      </c>
      <c r="E88" s="10"/>
      <c r="F88" s="10">
        <v>17125</v>
      </c>
      <c r="G88" s="10"/>
      <c r="H88" s="10"/>
      <c r="I88" s="58"/>
    </row>
    <row r="89" spans="1:9" ht="25.5" x14ac:dyDescent="0.25">
      <c r="A89" s="84">
        <v>45</v>
      </c>
      <c r="B89" s="85"/>
      <c r="C89" s="86"/>
      <c r="D89" s="30" t="s">
        <v>72</v>
      </c>
      <c r="E89" s="10"/>
      <c r="F89" s="10">
        <v>17125</v>
      </c>
      <c r="G89" s="10"/>
      <c r="H89" s="10"/>
      <c r="I89" s="58"/>
    </row>
    <row r="91" spans="1:9" x14ac:dyDescent="0.25">
      <c r="E91" s="46"/>
      <c r="F91" s="46"/>
      <c r="G91" s="46"/>
      <c r="H91" s="46"/>
      <c r="I91" s="46"/>
    </row>
    <row r="92" spans="1:9" x14ac:dyDescent="0.25">
      <c r="E92" s="46"/>
      <c r="F92" s="46"/>
      <c r="G92" s="46"/>
    </row>
    <row r="93" spans="1:9" x14ac:dyDescent="0.25">
      <c r="E93" s="46"/>
      <c r="F93" s="46">
        <f>F6+F29+F43</f>
        <v>3047237</v>
      </c>
      <c r="G93" s="46">
        <f t="shared" ref="G93:I93" si="14">G6+G29+G43</f>
        <v>2617766</v>
      </c>
      <c r="H93" s="46">
        <f t="shared" si="14"/>
        <v>2601084</v>
      </c>
      <c r="I93" s="46">
        <f t="shared" si="14"/>
        <v>2231149</v>
      </c>
    </row>
    <row r="94" spans="1:9" x14ac:dyDescent="0.25">
      <c r="E94" s="46"/>
      <c r="F94" s="46"/>
    </row>
    <row r="95" spans="1:9" x14ac:dyDescent="0.25">
      <c r="E95" s="46"/>
    </row>
    <row r="96" spans="1:9" x14ac:dyDescent="0.25">
      <c r="E96" s="46"/>
    </row>
    <row r="97" spans="5:5" x14ac:dyDescent="0.25">
      <c r="E97" s="46"/>
    </row>
    <row r="99" spans="5:5" x14ac:dyDescent="0.25">
      <c r="E99" s="46"/>
    </row>
  </sheetData>
  <mergeCells count="67">
    <mergeCell ref="A8:C8"/>
    <mergeCell ref="A9:C9"/>
    <mergeCell ref="A11:C11"/>
    <mergeCell ref="A10:C10"/>
    <mergeCell ref="A38:C38"/>
    <mergeCell ref="A15:C15"/>
    <mergeCell ref="A16:C16"/>
    <mergeCell ref="A17:C17"/>
    <mergeCell ref="A18:C18"/>
    <mergeCell ref="A19:C19"/>
    <mergeCell ref="A29:C29"/>
    <mergeCell ref="A30:C30"/>
    <mergeCell ref="A31:C31"/>
    <mergeCell ref="A32:C32"/>
    <mergeCell ref="A33:C33"/>
    <mergeCell ref="A20:C20"/>
    <mergeCell ref="A6:C6"/>
    <mergeCell ref="A7:C7"/>
    <mergeCell ref="A1:I1"/>
    <mergeCell ref="A3:I3"/>
    <mergeCell ref="A5:C5"/>
    <mergeCell ref="A34:C34"/>
    <mergeCell ref="A41:C41"/>
    <mergeCell ref="A40:C40"/>
    <mergeCell ref="A22:C22"/>
    <mergeCell ref="A43:C43"/>
    <mergeCell ref="A42:C42"/>
    <mergeCell ref="A54:C54"/>
    <mergeCell ref="A67:C67"/>
    <mergeCell ref="A63:C63"/>
    <mergeCell ref="A71:C71"/>
    <mergeCell ref="A65:C65"/>
    <mergeCell ref="A55:C55"/>
    <mergeCell ref="A56:C56"/>
    <mergeCell ref="A69:C69"/>
    <mergeCell ref="A70:C70"/>
    <mergeCell ref="A66:C66"/>
    <mergeCell ref="A45:C45"/>
    <mergeCell ref="A44:C44"/>
    <mergeCell ref="A50:C50"/>
    <mergeCell ref="A51:C51"/>
    <mergeCell ref="A52:C52"/>
    <mergeCell ref="A53:C53"/>
    <mergeCell ref="A23:C23"/>
    <mergeCell ref="A26:C26"/>
    <mergeCell ref="A27:C27"/>
    <mergeCell ref="A83:C83"/>
    <mergeCell ref="A78:C78"/>
    <mergeCell ref="A72:C72"/>
    <mergeCell ref="A73:C73"/>
    <mergeCell ref="A74:C74"/>
    <mergeCell ref="A75:C75"/>
    <mergeCell ref="A77:C77"/>
    <mergeCell ref="A76:C76"/>
    <mergeCell ref="A35:C35"/>
    <mergeCell ref="A36:C36"/>
    <mergeCell ref="A37:C37"/>
    <mergeCell ref="A39:C39"/>
    <mergeCell ref="A89:C89"/>
    <mergeCell ref="A61:C61"/>
    <mergeCell ref="A62:C62"/>
    <mergeCell ref="A84:C84"/>
    <mergeCell ref="A85:C85"/>
    <mergeCell ref="A86:C86"/>
    <mergeCell ref="A87:C87"/>
    <mergeCell ref="A88:C88"/>
    <mergeCell ref="A80:C8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Ratković</cp:lastModifiedBy>
  <cp:lastPrinted>2023-10-13T08:30:25Z</cp:lastPrinted>
  <dcterms:created xsi:type="dcterms:W3CDTF">2022-08-12T12:51:27Z</dcterms:created>
  <dcterms:modified xsi:type="dcterms:W3CDTF">2024-07-03T07:57:00Z</dcterms:modified>
</cp:coreProperties>
</file>